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itação 2023\130 2º bloco escolar\"/>
    </mc:Choice>
  </mc:AlternateContent>
  <xr:revisionPtr revIDLastSave="0" documentId="8_{762731B8-725F-454F-B8BA-26032A8E49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 FISICO FINANCEIRO" sheetId="1" r:id="rId1"/>
    <sheet name="MODELO CRONOGRAMA FIS FINANC" sheetId="4" r:id="rId2"/>
  </sheets>
  <definedNames>
    <definedName name="_xlnm.Print_Area" localSheetId="0">'CRONOGRAMA FISICO FINANCEIRO'!$A$1:$K$62</definedName>
    <definedName name="_xlnm.Print_Area" localSheetId="1">'MODELO CRONOGRAMA FIS FINANC'!$A$1:$K$41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H54" i="1"/>
  <c r="I54" i="1"/>
  <c r="J54" i="1"/>
  <c r="K54" i="1"/>
  <c r="F54" i="1"/>
  <c r="E54" i="1"/>
  <c r="E49" i="1" s="1"/>
  <c r="I41" i="1"/>
  <c r="G43" i="1"/>
  <c r="H43" i="1"/>
  <c r="I43" i="1"/>
  <c r="J43" i="1"/>
  <c r="K43" i="1"/>
  <c r="G45" i="1"/>
  <c r="H45" i="1"/>
  <c r="I45" i="1"/>
  <c r="J45" i="1"/>
  <c r="K45" i="1"/>
  <c r="G51" i="1"/>
  <c r="H51" i="1"/>
  <c r="I51" i="1"/>
  <c r="J51" i="1"/>
  <c r="K51" i="1"/>
  <c r="F43" i="1"/>
  <c r="F45" i="1"/>
  <c r="F51" i="1"/>
  <c r="K41" i="1"/>
  <c r="J41" i="1"/>
  <c r="H41" i="1"/>
  <c r="G41" i="1"/>
  <c r="F41" i="1"/>
  <c r="K39" i="1"/>
  <c r="J39" i="1"/>
  <c r="I39" i="1"/>
  <c r="H39" i="1"/>
  <c r="G39" i="1"/>
  <c r="F39" i="1"/>
  <c r="I29" i="1"/>
  <c r="F35" i="1" l="1"/>
  <c r="K37" i="1"/>
  <c r="K35" i="1"/>
  <c r="K33" i="1"/>
  <c r="K31" i="1"/>
  <c r="K29" i="1"/>
  <c r="K27" i="1"/>
  <c r="K25" i="1"/>
  <c r="K23" i="1"/>
  <c r="K21" i="1"/>
  <c r="K19" i="1"/>
  <c r="K17" i="1"/>
  <c r="K15" i="1"/>
  <c r="K13" i="1"/>
  <c r="K11" i="1"/>
  <c r="K9" i="1"/>
  <c r="K7" i="1"/>
  <c r="J37" i="1"/>
  <c r="J35" i="1"/>
  <c r="J33" i="1"/>
  <c r="J31" i="1"/>
  <c r="J29" i="1"/>
  <c r="J27" i="1"/>
  <c r="J25" i="1"/>
  <c r="J23" i="1"/>
  <c r="J21" i="1"/>
  <c r="J19" i="1"/>
  <c r="J17" i="1"/>
  <c r="J15" i="1"/>
  <c r="J13" i="1"/>
  <c r="J11" i="1"/>
  <c r="J9" i="1"/>
  <c r="J7" i="1"/>
  <c r="I37" i="1"/>
  <c r="I35" i="1"/>
  <c r="I33" i="1"/>
  <c r="I31" i="1"/>
  <c r="I27" i="1"/>
  <c r="I25" i="1"/>
  <c r="I23" i="1"/>
  <c r="I21" i="1"/>
  <c r="I19" i="1"/>
  <c r="I17" i="1"/>
  <c r="I15" i="1"/>
  <c r="I13" i="1"/>
  <c r="I11" i="1"/>
  <c r="I9" i="1"/>
  <c r="I7" i="1"/>
  <c r="H37" i="1"/>
  <c r="H35" i="1"/>
  <c r="H33" i="1"/>
  <c r="H31" i="1"/>
  <c r="H29" i="1"/>
  <c r="H27" i="1"/>
  <c r="H25" i="1"/>
  <c r="H23" i="1"/>
  <c r="H21" i="1"/>
  <c r="H19" i="1"/>
  <c r="H17" i="1"/>
  <c r="H15" i="1"/>
  <c r="H13" i="1"/>
  <c r="H11" i="1"/>
  <c r="H9" i="1"/>
  <c r="G37" i="1"/>
  <c r="G35" i="1"/>
  <c r="G33" i="1"/>
  <c r="G31" i="1"/>
  <c r="G29" i="1"/>
  <c r="G27" i="1"/>
  <c r="G25" i="1"/>
  <c r="G23" i="1"/>
  <c r="G21" i="1"/>
  <c r="G19" i="1"/>
  <c r="G13" i="1"/>
  <c r="F37" i="1"/>
  <c r="F33" i="1"/>
  <c r="F31" i="1"/>
  <c r="F29" i="1"/>
  <c r="F27" i="1"/>
  <c r="F25" i="1"/>
  <c r="F23" i="1"/>
  <c r="F21" i="1"/>
  <c r="F19" i="1"/>
  <c r="F17" i="1"/>
  <c r="F15" i="1"/>
  <c r="F13" i="1"/>
  <c r="F11" i="1"/>
  <c r="F9" i="1"/>
  <c r="F7" i="1"/>
  <c r="H12" i="4" l="1"/>
  <c r="E34" i="4"/>
  <c r="E21" i="4" s="1"/>
  <c r="I12" i="4"/>
  <c r="J12" i="4"/>
  <c r="J34" i="4" s="1"/>
  <c r="J33" i="4" s="1"/>
  <c r="K12" i="4"/>
  <c r="F12" i="4"/>
  <c r="G12" i="4"/>
  <c r="F14" i="4"/>
  <c r="G14" i="4"/>
  <c r="H14" i="4"/>
  <c r="I14" i="4"/>
  <c r="J14" i="4"/>
  <c r="K14" i="4"/>
  <c r="F16" i="4"/>
  <c r="G16" i="4"/>
  <c r="H16" i="4"/>
  <c r="I16" i="4"/>
  <c r="J16" i="4"/>
  <c r="K16" i="4"/>
  <c r="F18" i="4"/>
  <c r="G18" i="4"/>
  <c r="H18" i="4"/>
  <c r="I18" i="4"/>
  <c r="J18" i="4"/>
  <c r="K18" i="4"/>
  <c r="F20" i="4"/>
  <c r="G20" i="4"/>
  <c r="H20" i="4"/>
  <c r="I20" i="4"/>
  <c r="J20" i="4"/>
  <c r="K20" i="4"/>
  <c r="F22" i="4"/>
  <c r="G22" i="4"/>
  <c r="H22" i="4"/>
  <c r="I22" i="4"/>
  <c r="J22" i="4"/>
  <c r="K22" i="4"/>
  <c r="F24" i="4"/>
  <c r="G24" i="4"/>
  <c r="H24" i="4"/>
  <c r="I24" i="4"/>
  <c r="J24" i="4"/>
  <c r="K24" i="4"/>
  <c r="F26" i="4"/>
  <c r="G26" i="4"/>
  <c r="H26" i="4"/>
  <c r="I26" i="4"/>
  <c r="J26" i="4"/>
  <c r="K26" i="4"/>
  <c r="F28" i="4"/>
  <c r="G28" i="4"/>
  <c r="H28" i="4"/>
  <c r="I28" i="4"/>
  <c r="J28" i="4"/>
  <c r="K28" i="4"/>
  <c r="F30" i="4"/>
  <c r="G30" i="4"/>
  <c r="H30" i="4"/>
  <c r="I30" i="4"/>
  <c r="J30" i="4"/>
  <c r="K30" i="4"/>
  <c r="F32" i="4"/>
  <c r="G32" i="4"/>
  <c r="H32" i="4"/>
  <c r="I32" i="4"/>
  <c r="J32" i="4"/>
  <c r="K32" i="4"/>
  <c r="H10" i="4"/>
  <c r="I10" i="4"/>
  <c r="I34" i="4" s="1"/>
  <c r="I33" i="4" s="1"/>
  <c r="J10" i="4"/>
  <c r="K10" i="4"/>
  <c r="K34" i="4" s="1"/>
  <c r="K33" i="4" s="1"/>
  <c r="F10" i="4"/>
  <c r="G10" i="4"/>
  <c r="E23" i="4"/>
  <c r="G34" i="4"/>
  <c r="G33" i="4" s="1"/>
  <c r="E29" i="4"/>
  <c r="H34" i="4" l="1"/>
  <c r="H33" i="4" s="1"/>
  <c r="E11" i="4"/>
  <c r="E27" i="4"/>
  <c r="F34" i="4"/>
  <c r="F33" i="4" s="1"/>
  <c r="E19" i="4"/>
  <c r="E25" i="4"/>
  <c r="E9" i="4"/>
  <c r="E17" i="4"/>
  <c r="E15" i="4"/>
  <c r="E13" i="4"/>
  <c r="E31" i="4"/>
  <c r="E33" i="4" l="1"/>
  <c r="G7" i="1" l="1"/>
  <c r="G9" i="1"/>
  <c r="G11" i="1"/>
  <c r="G15" i="1"/>
  <c r="G17" i="1"/>
  <c r="H7" i="1"/>
  <c r="E15" i="1" l="1"/>
  <c r="E29" i="1"/>
  <c r="E25" i="1"/>
  <c r="E45" i="1"/>
  <c r="F53" i="1"/>
  <c r="F47" i="1"/>
  <c r="K47" i="1"/>
  <c r="G47" i="1"/>
  <c r="H47" i="1"/>
  <c r="J47" i="1"/>
  <c r="H53" i="1"/>
  <c r="E51" i="1"/>
  <c r="I47" i="1"/>
  <c r="E39" i="1" l="1"/>
  <c r="E9" i="1"/>
  <c r="E27" i="1"/>
  <c r="E33" i="1"/>
  <c r="E37" i="1"/>
  <c r="G53" i="1"/>
  <c r="E7" i="1"/>
  <c r="J53" i="1"/>
  <c r="E41" i="1"/>
  <c r="E13" i="1"/>
  <c r="E17" i="1"/>
  <c r="E35" i="1"/>
  <c r="E11" i="1"/>
  <c r="K53" i="1"/>
  <c r="I53" i="1"/>
  <c r="E47" i="1"/>
  <c r="E43" i="1"/>
  <c r="E31" i="1"/>
  <c r="E21" i="1"/>
  <c r="E23" i="1"/>
  <c r="E19" i="1"/>
  <c r="E53" i="1" l="1"/>
</calcChain>
</file>

<file path=xl/sharedStrings.xml><?xml version="1.0" encoding="utf-8"?>
<sst xmlns="http://schemas.openxmlformats.org/spreadsheetml/2006/main" count="158" uniqueCount="68">
  <si>
    <t>TOTAL</t>
  </si>
  <si>
    <t xml:space="preserve"> </t>
  </si>
  <si>
    <t>CRONOGRAMA FÍSICO-FINANCEIRO</t>
  </si>
  <si>
    <t>FÍSICO/ FINANCEIRO</t>
  </si>
  <si>
    <t>MÊS 1</t>
  </si>
  <si>
    <t>MÊS 2</t>
  </si>
  <si>
    <t>MÊS 3</t>
  </si>
  <si>
    <t>MÊS 4</t>
  </si>
  <si>
    <t>MÊS 5</t>
  </si>
  <si>
    <t>Físico %</t>
  </si>
  <si>
    <t>Financeiro</t>
  </si>
  <si>
    <t>Observações:</t>
  </si>
  <si>
    <t>ITEM</t>
  </si>
  <si>
    <t>CÓDIGO</t>
  </si>
  <si>
    <t>ETAPAS/DESCRIÇÃO</t>
  </si>
  <si>
    <t>MÊS 6</t>
  </si>
  <si>
    <t>TOTAL  ETAPAS</t>
  </si>
  <si>
    <r>
      <t xml:space="preserve">OBRA: </t>
    </r>
    <r>
      <rPr>
        <b/>
        <sz val="10"/>
        <color indexed="10"/>
        <rFont val="Arial"/>
        <family val="2"/>
      </rPr>
      <t>Pavimentação asfáltica em C.B.U.Q</t>
    </r>
  </si>
  <si>
    <r>
      <t xml:space="preserve">LOCAL: </t>
    </r>
    <r>
      <rPr>
        <b/>
        <sz val="10"/>
        <color indexed="10"/>
        <rFont val="Arial"/>
        <family val="2"/>
      </rPr>
      <t>Rua X, Bairro Y</t>
    </r>
  </si>
  <si>
    <r>
      <t xml:space="preserve">DATA: </t>
    </r>
    <r>
      <rPr>
        <b/>
        <sz val="10"/>
        <color indexed="10"/>
        <rFont val="Arial"/>
        <family val="2"/>
      </rPr>
      <t>dd/mm/aa</t>
    </r>
  </si>
  <si>
    <r>
      <t xml:space="preserve">PRAZO DA OBRA: </t>
    </r>
    <r>
      <rPr>
        <b/>
        <sz val="10"/>
        <color indexed="10"/>
        <rFont val="Arial"/>
        <family val="2"/>
      </rPr>
      <t>06 meses</t>
    </r>
  </si>
  <si>
    <t>IIO-001</t>
  </si>
  <si>
    <t>INSTALAÇÕES INICIAIS DA OBRA</t>
  </si>
  <si>
    <t>OBR-001</t>
  </si>
  <si>
    <t>OBRAS VIÁRIAS</t>
  </si>
  <si>
    <t>DRE-001</t>
  </si>
  <si>
    <t xml:space="preserve">DRENAGEM  </t>
  </si>
  <si>
    <t>URB-001</t>
  </si>
  <si>
    <t xml:space="preserve">URBANIZAÇÃO E OBRAS COMPLEMENTARES                          </t>
  </si>
  <si>
    <r>
      <t xml:space="preserve">PREFEITURA: </t>
    </r>
    <r>
      <rPr>
        <b/>
        <sz val="10"/>
        <color indexed="10"/>
        <rFont val="Arial"/>
        <family val="2"/>
      </rPr>
      <t>Nome da Prefeitura</t>
    </r>
    <r>
      <rPr>
        <b/>
        <sz val="10"/>
        <rFont val="Arial"/>
        <family val="2"/>
      </rPr>
      <t xml:space="preserve"> </t>
    </r>
  </si>
  <si>
    <t xml:space="preserve">VALOR DO CONVÊNIO: </t>
  </si>
  <si>
    <t>Assinatura do Prefeito</t>
  </si>
  <si>
    <t xml:space="preserve">Assinatura do engenheiro/arquiteto/técnico em edificaçõe/técnico em estradas responsável </t>
  </si>
  <si>
    <t>CREA ou CAU</t>
  </si>
  <si>
    <t>PREFEITURA: PREFEITURA MUNICIPAL DE PASSA VINTE</t>
  </si>
  <si>
    <t xml:space="preserve"> Prazo: 120 dias </t>
  </si>
  <si>
    <t>INSTALAÇÕES PROVISÓRIAS</t>
  </si>
  <si>
    <t>TERRAPLENAGEM/TRABALHOS EM TERRA</t>
  </si>
  <si>
    <t>FUNDAÇÕES</t>
  </si>
  <si>
    <t>BANCADAS E PRATELEIRAS</t>
  </si>
  <si>
    <t>ALVENARIAS E DIVISÓRIAS</t>
  </si>
  <si>
    <t>ESTRUTURA DE CONCRETO</t>
  </si>
  <si>
    <t>LOUÇAS, METAIS E ACESSÓRIOS</t>
  </si>
  <si>
    <t>REVESTIMENTOS</t>
  </si>
  <si>
    <t>PISOS</t>
  </si>
  <si>
    <t>RODAPÉ, SOLEIRA E PEITORIL</t>
  </si>
  <si>
    <t xml:space="preserve">PINTURAS </t>
  </si>
  <si>
    <t>VIDROS E ESPELHOS</t>
  </si>
  <si>
    <t>INSTALAÇÕES ELÉTRICAS</t>
  </si>
  <si>
    <t>FORROS</t>
  </si>
  <si>
    <t xml:space="preserve"> COBERTURA</t>
  </si>
  <si>
    <t>COBERTURAS E PROTEÇÕES</t>
  </si>
  <si>
    <t>INSTALAÇÕES HIDROSSANITÁRIAS</t>
  </si>
  <si>
    <t>ESQUADRIAS E FERRAGENS</t>
  </si>
  <si>
    <t>IMPERMEABILIZAÇÃO E ISOLAMENTO TÉRMICO</t>
  </si>
  <si>
    <t>URBANIZAÇÃO E OBRAS COMPLEMENTARES</t>
  </si>
  <si>
    <t>INSTALAÇÕES DE SPDA</t>
  </si>
  <si>
    <t>COMPOSIÇÕES</t>
  </si>
  <si>
    <t>PINT</t>
  </si>
  <si>
    <t>COBE</t>
  </si>
  <si>
    <t>COMP</t>
  </si>
  <si>
    <t>LOCAL: BAIRRO TEBAS</t>
  </si>
  <si>
    <t>MÃO DE OBRA COM ENCARGOS COMPLEMENTARES</t>
  </si>
  <si>
    <t>DATA: 22/12/2023</t>
  </si>
  <si>
    <t>VALOR DA OBRA: R$ 685.870,80</t>
  </si>
  <si>
    <t>Ruy Marcondes Rezende</t>
  </si>
  <si>
    <t>RJ 1986100809</t>
  </si>
  <si>
    <t>OBRA:  Escola Municipal de Passa Vinte - Bloco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</si>
</sst>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_-[$R$-416]\ * #,##0.00_-;\-[$R$-416]\ * #,##0.00_-;_-[$R$-416]\ * &quot;-&quot;??_-;_-@_-"/>
    <numFmt numFmtId="167" formatCode="0.000%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8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wrapText="1"/>
    </xf>
    <xf numFmtId="0" fontId="0" fillId="0" borderId="3" xfId="0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3" fillId="2" borderId="9" xfId="0" applyFont="1" applyFill="1" applyBorder="1" applyAlignment="1">
      <alignment wrapText="1"/>
    </xf>
    <xf numFmtId="0" fontId="7" fillId="2" borderId="10" xfId="0" applyFont="1" applyFill="1" applyBorder="1"/>
    <xf numFmtId="0" fontId="3" fillId="2" borderId="9" xfId="0" applyFont="1" applyFill="1" applyBorder="1"/>
    <xf numFmtId="0" fontId="0" fillId="2" borderId="10" xfId="0" applyFill="1" applyBorder="1"/>
    <xf numFmtId="0" fontId="8" fillId="2" borderId="9" xfId="0" applyFont="1" applyFill="1" applyBorder="1"/>
    <xf numFmtId="0" fontId="5" fillId="2" borderId="9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top" wrapText="1"/>
    </xf>
    <xf numFmtId="49" fontId="9" fillId="2" borderId="20" xfId="0" applyNumberFormat="1" applyFont="1" applyFill="1" applyBorder="1" applyAlignment="1">
      <alignment horizontal="center" vertical="top" wrapText="1"/>
    </xf>
    <xf numFmtId="49" fontId="10" fillId="2" borderId="21" xfId="0" applyNumberFormat="1" applyFont="1" applyFill="1" applyBorder="1" applyAlignment="1">
      <alignment horizontal="center" vertical="top" wrapText="1"/>
    </xf>
    <xf numFmtId="49" fontId="10" fillId="2" borderId="22" xfId="0" applyNumberFormat="1" applyFont="1" applyFill="1" applyBorder="1" applyAlignment="1">
      <alignment horizontal="center" vertical="top" wrapText="1"/>
    </xf>
    <xf numFmtId="10" fontId="9" fillId="2" borderId="18" xfId="0" applyNumberFormat="1" applyFont="1" applyFill="1" applyBorder="1" applyAlignment="1">
      <alignment vertical="top" wrapText="1"/>
    </xf>
    <xf numFmtId="10" fontId="6" fillId="2" borderId="18" xfId="1" applyNumberFormat="1" applyFont="1" applyFill="1" applyBorder="1" applyAlignment="1">
      <alignment vertical="top" wrapText="1"/>
    </xf>
    <xf numFmtId="10" fontId="6" fillId="2" borderId="18" xfId="0" applyNumberFormat="1" applyFont="1" applyFill="1" applyBorder="1" applyAlignment="1">
      <alignment vertical="top" wrapText="1"/>
    </xf>
    <xf numFmtId="10" fontId="6" fillId="2" borderId="23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6" fillId="2" borderId="10" xfId="0" applyFont="1" applyFill="1" applyBorder="1"/>
    <xf numFmtId="0" fontId="6" fillId="2" borderId="26" xfId="0" applyFont="1" applyFill="1" applyBorder="1"/>
    <xf numFmtId="0" fontId="6" fillId="2" borderId="11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vertical="center"/>
    </xf>
    <xf numFmtId="10" fontId="12" fillId="2" borderId="18" xfId="0" applyNumberFormat="1" applyFont="1" applyFill="1" applyBorder="1" applyAlignment="1">
      <alignment vertical="top" wrapText="1"/>
    </xf>
    <xf numFmtId="10" fontId="13" fillId="2" borderId="21" xfId="0" applyNumberFormat="1" applyFont="1" applyFill="1" applyBorder="1" applyAlignment="1">
      <alignment vertical="top" wrapText="1"/>
    </xf>
    <xf numFmtId="165" fontId="12" fillId="2" borderId="19" xfId="0" applyNumberFormat="1" applyFont="1" applyFill="1" applyBorder="1" applyAlignment="1">
      <alignment vertical="top" wrapText="1"/>
    </xf>
    <xf numFmtId="165" fontId="13" fillId="2" borderId="22" xfId="0" applyNumberFormat="1" applyFont="1" applyFill="1" applyBorder="1" applyAlignment="1">
      <alignment vertical="top" wrapText="1"/>
    </xf>
    <xf numFmtId="165" fontId="9" fillId="2" borderId="19" xfId="0" applyNumberFormat="1" applyFont="1" applyFill="1" applyBorder="1" applyAlignment="1">
      <alignment vertical="top" wrapText="1"/>
    </xf>
    <xf numFmtId="165" fontId="9" fillId="2" borderId="24" xfId="0" applyNumberFormat="1" applyFont="1" applyFill="1" applyBorder="1" applyAlignment="1">
      <alignment vertical="top" wrapText="1"/>
    </xf>
    <xf numFmtId="10" fontId="0" fillId="2" borderId="0" xfId="0" applyNumberFormat="1" applyFill="1"/>
    <xf numFmtId="10" fontId="12" fillId="2" borderId="18" xfId="1" applyNumberFormat="1" applyFont="1" applyFill="1" applyBorder="1" applyAlignment="1">
      <alignment vertical="top" wrapText="1"/>
    </xf>
    <xf numFmtId="10" fontId="12" fillId="2" borderId="23" xfId="0" applyNumberFormat="1" applyFont="1" applyFill="1" applyBorder="1" applyAlignment="1">
      <alignment vertical="top" wrapText="1"/>
    </xf>
    <xf numFmtId="165" fontId="12" fillId="2" borderId="24" xfId="0" applyNumberFormat="1" applyFont="1" applyFill="1" applyBorder="1" applyAlignment="1">
      <alignment vertical="top" wrapText="1"/>
    </xf>
    <xf numFmtId="10" fontId="13" fillId="2" borderId="18" xfId="0" applyNumberFormat="1" applyFont="1" applyFill="1" applyBorder="1" applyAlignment="1">
      <alignment vertical="top" wrapText="1"/>
    </xf>
    <xf numFmtId="10" fontId="13" fillId="2" borderId="18" xfId="1" applyNumberFormat="1" applyFont="1" applyFill="1" applyBorder="1" applyAlignment="1">
      <alignment vertical="top" wrapText="1"/>
    </xf>
    <xf numFmtId="10" fontId="13" fillId="2" borderId="23" xfId="0" applyNumberFormat="1" applyFont="1" applyFill="1" applyBorder="1" applyAlignment="1">
      <alignment vertical="top" wrapText="1"/>
    </xf>
    <xf numFmtId="4" fontId="0" fillId="2" borderId="0" xfId="0" applyNumberFormat="1" applyFill="1"/>
    <xf numFmtId="0" fontId="3" fillId="2" borderId="28" xfId="0" applyFont="1" applyFill="1" applyBorder="1" applyAlignment="1">
      <alignment vertical="center"/>
    </xf>
    <xf numFmtId="165" fontId="13" fillId="2" borderId="29" xfId="0" applyNumberFormat="1" applyFont="1" applyFill="1" applyBorder="1" applyAlignment="1">
      <alignment vertical="top" wrapText="1"/>
    </xf>
    <xf numFmtId="0" fontId="7" fillId="2" borderId="9" xfId="0" applyFont="1" applyFill="1" applyBorder="1"/>
    <xf numFmtId="0" fontId="7" fillId="2" borderId="0" xfId="0" applyFont="1" applyFill="1" applyAlignment="1">
      <alignment wrapText="1"/>
    </xf>
    <xf numFmtId="0" fontId="0" fillId="2" borderId="4" xfId="0" applyFill="1" applyBorder="1"/>
    <xf numFmtId="0" fontId="0" fillId="2" borderId="5" xfId="0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6" fontId="9" fillId="2" borderId="19" xfId="0" applyNumberFormat="1" applyFont="1" applyFill="1" applyBorder="1" applyAlignment="1">
      <alignment vertical="top" wrapText="1"/>
    </xf>
    <xf numFmtId="9" fontId="9" fillId="2" borderId="18" xfId="3" applyFont="1" applyFill="1" applyBorder="1" applyAlignment="1">
      <alignment vertical="top" wrapText="1"/>
    </xf>
    <xf numFmtId="44" fontId="9" fillId="2" borderId="19" xfId="2" applyFont="1" applyFill="1" applyBorder="1" applyAlignment="1">
      <alignment vertical="top" wrapText="1"/>
    </xf>
    <xf numFmtId="166" fontId="10" fillId="2" borderId="22" xfId="0" applyNumberFormat="1" applyFont="1" applyFill="1" applyBorder="1" applyAlignment="1">
      <alignment vertical="top" wrapText="1"/>
    </xf>
    <xf numFmtId="167" fontId="10" fillId="2" borderId="21" xfId="0" applyNumberFormat="1" applyFont="1" applyFill="1" applyBorder="1" applyAlignment="1">
      <alignment vertical="top" wrapText="1"/>
    </xf>
    <xf numFmtId="166" fontId="9" fillId="2" borderId="24" xfId="0" applyNumberFormat="1" applyFont="1" applyFill="1" applyBorder="1" applyAlignment="1">
      <alignment vertical="top" wrapText="1"/>
    </xf>
    <xf numFmtId="44" fontId="9" fillId="2" borderId="24" xfId="2" applyFont="1" applyFill="1" applyBorder="1" applyAlignment="1">
      <alignment vertical="top" wrapText="1"/>
    </xf>
    <xf numFmtId="9" fontId="9" fillId="2" borderId="23" xfId="3" applyFont="1" applyFill="1" applyBorder="1" applyAlignment="1">
      <alignment vertical="top" wrapText="1"/>
    </xf>
    <xf numFmtId="44" fontId="9" fillId="2" borderId="23" xfId="2" applyFont="1" applyFill="1" applyBorder="1" applyAlignment="1">
      <alignment vertical="top" wrapText="1"/>
    </xf>
    <xf numFmtId="44" fontId="9" fillId="2" borderId="18" xfId="2" applyFont="1" applyFill="1" applyBorder="1" applyAlignment="1">
      <alignment vertical="top" wrapText="1"/>
    </xf>
    <xf numFmtId="10" fontId="9" fillId="2" borderId="18" xfId="3" applyNumberFormat="1" applyFont="1" applyFill="1" applyBorder="1" applyAlignment="1">
      <alignment vertical="top" wrapText="1"/>
    </xf>
    <xf numFmtId="0" fontId="0" fillId="0" borderId="4" xfId="0" applyBorder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6" xfId="0" applyFill="1" applyBorder="1"/>
    <xf numFmtId="0" fontId="0" fillId="2" borderId="11" xfId="0" applyFill="1" applyBorder="1" applyAlignment="1">
      <alignment wrapText="1"/>
    </xf>
    <xf numFmtId="49" fontId="9" fillId="2" borderId="21" xfId="0" applyNumberFormat="1" applyFont="1" applyFill="1" applyBorder="1" applyAlignment="1">
      <alignment horizontal="center" vertical="top" wrapText="1"/>
    </xf>
    <xf numFmtId="49" fontId="9" fillId="2" borderId="43" xfId="0" applyNumberFormat="1" applyFont="1" applyFill="1" applyBorder="1" applyAlignment="1">
      <alignment horizontal="center" vertical="top" wrapText="1"/>
    </xf>
    <xf numFmtId="166" fontId="9" fillId="2" borderId="57" xfId="0" applyNumberFormat="1" applyFont="1" applyFill="1" applyBorder="1" applyAlignment="1">
      <alignment vertical="top" wrapText="1"/>
    </xf>
    <xf numFmtId="44" fontId="9" fillId="2" borderId="55" xfId="2" applyFont="1" applyFill="1" applyBorder="1" applyAlignment="1">
      <alignment vertical="top" wrapText="1"/>
    </xf>
    <xf numFmtId="167" fontId="9" fillId="2" borderId="57" xfId="3" applyNumberFormat="1" applyFont="1" applyFill="1" applyBorder="1" applyAlignment="1">
      <alignment vertical="top" wrapText="1"/>
    </xf>
    <xf numFmtId="9" fontId="9" fillId="2" borderId="56" xfId="3" applyFont="1" applyFill="1" applyBorder="1" applyAlignment="1">
      <alignment vertical="top" wrapText="1"/>
    </xf>
    <xf numFmtId="44" fontId="9" fillId="2" borderId="57" xfId="2" applyFont="1" applyFill="1" applyBorder="1" applyAlignment="1">
      <alignment vertical="top" wrapText="1"/>
    </xf>
    <xf numFmtId="10" fontId="9" fillId="2" borderId="57" xfId="0" applyNumberFormat="1" applyFont="1" applyFill="1" applyBorder="1" applyAlignment="1">
      <alignment vertical="top" wrapText="1"/>
    </xf>
    <xf numFmtId="44" fontId="9" fillId="2" borderId="43" xfId="2" applyFont="1" applyFill="1" applyBorder="1" applyAlignment="1">
      <alignment vertical="top" wrapText="1"/>
    </xf>
    <xf numFmtId="10" fontId="9" fillId="2" borderId="55" xfId="3" applyNumberFormat="1" applyFont="1" applyFill="1" applyBorder="1" applyAlignment="1">
      <alignment vertical="top" wrapText="1"/>
    </xf>
    <xf numFmtId="9" fontId="9" fillId="2" borderId="43" xfId="3" applyFont="1" applyFill="1" applyBorder="1" applyAlignment="1">
      <alignment vertical="top" wrapText="1"/>
    </xf>
    <xf numFmtId="167" fontId="9" fillId="2" borderId="58" xfId="3" applyNumberFormat="1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center" vertical="center" wrapText="1"/>
    </xf>
    <xf numFmtId="167" fontId="9" fillId="2" borderId="59" xfId="3" applyNumberFormat="1" applyFont="1" applyFill="1" applyBorder="1" applyAlignment="1">
      <alignment vertical="top" wrapText="1"/>
    </xf>
    <xf numFmtId="166" fontId="9" fillId="2" borderId="43" xfId="0" applyNumberFormat="1" applyFont="1" applyFill="1" applyBorder="1" applyAlignment="1">
      <alignment vertical="top" wrapText="1"/>
    </xf>
    <xf numFmtId="167" fontId="9" fillId="2" borderId="43" xfId="3" applyNumberFormat="1" applyFont="1" applyFill="1" applyBorder="1" applyAlignment="1">
      <alignment vertical="top" wrapText="1"/>
    </xf>
    <xf numFmtId="166" fontId="9" fillId="2" borderId="43" xfId="2" applyNumberFormat="1" applyFont="1" applyFill="1" applyBorder="1" applyAlignment="1">
      <alignment vertical="top" wrapText="1"/>
    </xf>
    <xf numFmtId="167" fontId="9" fillId="2" borderId="43" xfId="0" applyNumberFormat="1" applyFont="1" applyFill="1" applyBorder="1" applyAlignment="1">
      <alignment vertical="top" wrapText="1"/>
    </xf>
    <xf numFmtId="9" fontId="9" fillId="2" borderId="19" xfId="3" applyFont="1" applyFill="1" applyBorder="1" applyAlignment="1">
      <alignment vertical="top" wrapText="1"/>
    </xf>
    <xf numFmtId="10" fontId="9" fillId="2" borderId="43" xfId="0" applyNumberFormat="1" applyFont="1" applyFill="1" applyBorder="1" applyAlignment="1">
      <alignment vertical="top" wrapText="1"/>
    </xf>
    <xf numFmtId="167" fontId="9" fillId="2" borderId="19" xfId="3" applyNumberFormat="1" applyFont="1" applyFill="1" applyBorder="1" applyAlignment="1">
      <alignment vertical="top" wrapText="1"/>
    </xf>
    <xf numFmtId="10" fontId="9" fillId="2" borderId="54" xfId="0" applyNumberFormat="1" applyFont="1" applyFill="1" applyBorder="1" applyAlignment="1">
      <alignment vertical="top" wrapText="1"/>
    </xf>
    <xf numFmtId="10" fontId="9" fillId="2" borderId="21" xfId="0" applyNumberFormat="1" applyFont="1" applyFill="1" applyBorder="1" applyAlignment="1">
      <alignment vertical="top" wrapText="1"/>
    </xf>
    <xf numFmtId="10" fontId="9" fillId="2" borderId="19" xfId="0" applyNumberFormat="1" applyFont="1" applyFill="1" applyBorder="1" applyAlignment="1">
      <alignment vertical="top" wrapText="1"/>
    </xf>
    <xf numFmtId="10" fontId="9" fillId="2" borderId="19" xfId="3" applyNumberFormat="1" applyFont="1" applyFill="1" applyBorder="1" applyAlignment="1">
      <alignment vertical="top" wrapText="1"/>
    </xf>
    <xf numFmtId="10" fontId="9" fillId="2" borderId="43" xfId="3" applyNumberFormat="1" applyFont="1" applyFill="1" applyBorder="1" applyAlignment="1">
      <alignment vertical="top" wrapText="1"/>
    </xf>
    <xf numFmtId="10" fontId="9" fillId="2" borderId="23" xfId="3" applyNumberFormat="1" applyFont="1" applyFill="1" applyBorder="1" applyAlignment="1">
      <alignment vertical="top" wrapText="1"/>
    </xf>
    <xf numFmtId="167" fontId="10" fillId="2" borderId="25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left" vertical="center"/>
    </xf>
    <xf numFmtId="0" fontId="3" fillId="2" borderId="48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165" fontId="11" fillId="2" borderId="30" xfId="0" applyNumberFormat="1" applyFont="1" applyFill="1" applyBorder="1" applyAlignment="1">
      <alignment horizontal="left" vertical="center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0" fillId="2" borderId="32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49" fontId="9" fillId="2" borderId="32" xfId="0" applyNumberFormat="1" applyFont="1" applyFill="1" applyBorder="1" applyAlignment="1">
      <alignment vertical="top" wrapText="1"/>
    </xf>
    <xf numFmtId="0" fontId="0" fillId="2" borderId="33" xfId="0" applyFill="1" applyBorder="1" applyAlignment="1">
      <alignment vertical="top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0</xdr:row>
      <xdr:rowOff>0</xdr:rowOff>
    </xdr:from>
    <xdr:to>
      <xdr:col>7</xdr:col>
      <xdr:colOff>419100</xdr:colOff>
      <xdr:row>2</xdr:row>
      <xdr:rowOff>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74750" y="0"/>
          <a:ext cx="9074150" cy="927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342900" lvl="0" indent="-342900" algn="ctr">
            <a:spcAft>
              <a:spcPts val="0"/>
            </a:spcAft>
            <a:buFont typeface="Arial"/>
            <a:buChar char=""/>
            <a:tabLst>
              <a:tab pos="274320" algn="l"/>
            </a:tabLst>
          </a:pPr>
          <a:br>
            <a:rPr lang="pt-BR" sz="1100" b="1" kern="0">
              <a:effectLst/>
              <a:latin typeface="Bookman Old Style"/>
            </a:rPr>
          </a:br>
          <a:r>
            <a:rPr lang="pt-BR" sz="1100" b="1" kern="0">
              <a:effectLst/>
              <a:latin typeface="Bookman Old Style"/>
            </a:rPr>
            <a:t>Prefeitura Municipal de Passa Vinte – MG</a:t>
          </a:r>
        </a:p>
        <a:p>
          <a:pPr marL="742950" lvl="1" indent="-285750" algn="ctr">
            <a:spcAft>
              <a:spcPts val="0"/>
            </a:spcAft>
            <a:buFont typeface="Arial"/>
            <a:buChar char=""/>
            <a:tabLst>
              <a:tab pos="365760" algn="l"/>
            </a:tabLst>
          </a:pPr>
          <a:r>
            <a:rPr lang="pt-BR" sz="1100" b="1">
              <a:effectLst/>
              <a:latin typeface="Times New Roman"/>
            </a:rPr>
            <a:t>CNPJ 183382100001-50</a:t>
          </a:r>
        </a:p>
        <a:p>
          <a:r>
            <a:rPr lang="pt-BR" sz="1100">
              <a:effectLst/>
              <a:latin typeface="Times New Roman"/>
              <a:ea typeface="Times New Roman"/>
            </a:rPr>
            <a:t>                                                                                                              Telefax: (32)32951131 ou 32951201</a:t>
          </a:r>
          <a:endParaRPr lang="pt-BR" sz="105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95250</xdr:rowOff>
        </xdr:from>
        <xdr:to>
          <xdr:col>1</xdr:col>
          <xdr:colOff>381000</xdr:colOff>
          <xdr:row>2</xdr:row>
          <xdr:rowOff>219075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7</xdr:col>
      <xdr:colOff>495300</xdr:colOff>
      <xdr:row>0</xdr:row>
      <xdr:rowOff>638175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78009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40</xdr:row>
      <xdr:rowOff>171450</xdr:rowOff>
    </xdr:from>
    <xdr:to>
      <xdr:col>10</xdr:col>
      <xdr:colOff>837325</xdr:colOff>
      <xdr:row>41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47625" y="10629900"/>
          <a:ext cx="92964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Transportes e Obras Públicas  - SETOP - MG</a:t>
          </a: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Internet: www.transportes.mg.gov.br / E-mail: dco@transportes.mg.gov.br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Fone Geral: (31) 3239-0999 - Fax: (31) 3239-0899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Sede: Rua Manaus, nº 467 - Bairro Santa Efigênia - CEP 30150-350 - Belo Horizonte - MG</a:t>
          </a:r>
        </a:p>
      </xdr:txBody>
    </xdr:sp>
    <xdr:clientData/>
  </xdr:twoCellAnchor>
  <xdr:twoCellAnchor>
    <xdr:from>
      <xdr:col>1</xdr:col>
      <xdr:colOff>298450</xdr:colOff>
      <xdr:row>0</xdr:row>
      <xdr:rowOff>0</xdr:rowOff>
    </xdr:from>
    <xdr:to>
      <xdr:col>2</xdr:col>
      <xdr:colOff>3327400</xdr:colOff>
      <xdr:row>0</xdr:row>
      <xdr:rowOff>638175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3714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FF0000"/>
              </a:solidFill>
              <a:latin typeface="Arial"/>
              <a:cs typeface="Arial"/>
            </a:rPr>
            <a:t>LOGOMARCA E TIMBRE DO CONVENENTE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showGridLines="0" showZeros="0" tabSelected="1" view="pageBreakPreview" zoomScale="75" zoomScaleNormal="75" zoomScaleSheetLayoutView="75" workbookViewId="0">
      <selection activeCell="C6" sqref="C6"/>
    </sheetView>
  </sheetViews>
  <sheetFormatPr defaultRowHeight="12.75" x14ac:dyDescent="0.2"/>
  <cols>
    <col min="1" max="1" width="12.140625" style="2" customWidth="1"/>
    <col min="2" max="2" width="10.42578125" style="2" customWidth="1"/>
    <col min="3" max="3" width="68" style="2" customWidth="1"/>
    <col min="4" max="4" width="14.28515625" style="1" customWidth="1"/>
    <col min="5" max="5" width="16" style="1" customWidth="1"/>
    <col min="6" max="9" width="13.7109375" style="2" customWidth="1"/>
    <col min="10" max="10" width="13.42578125" style="2" customWidth="1"/>
    <col min="11" max="11" width="13.7109375" style="2" customWidth="1"/>
    <col min="12" max="16384" width="9.140625" style="2"/>
  </cols>
  <sheetData>
    <row r="1" spans="1:11" ht="52.5" customHeight="1" x14ac:dyDescent="0.2">
      <c r="A1" s="81"/>
      <c r="B1" s="17"/>
      <c r="C1" s="123"/>
      <c r="D1" s="123"/>
      <c r="E1" s="123"/>
      <c r="F1" s="123"/>
      <c r="G1" s="123"/>
      <c r="H1" s="123"/>
      <c r="I1" s="123"/>
      <c r="J1" s="123"/>
      <c r="K1" s="124"/>
    </row>
    <row r="2" spans="1:11" ht="19.5" customHeight="1" x14ac:dyDescent="0.2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11" ht="22.5" customHeight="1" thickBot="1" x14ac:dyDescent="0.25">
      <c r="A3" s="142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11" ht="18" customHeight="1" x14ac:dyDescent="0.2">
      <c r="A4" s="149" t="s">
        <v>34</v>
      </c>
      <c r="B4" s="147"/>
      <c r="C4" s="148"/>
      <c r="D4" s="147" t="s">
        <v>64</v>
      </c>
      <c r="E4" s="147"/>
      <c r="F4" s="147"/>
      <c r="G4" s="147"/>
      <c r="H4" s="148"/>
      <c r="I4" s="145" t="s">
        <v>63</v>
      </c>
      <c r="J4" s="145"/>
      <c r="K4" s="146"/>
    </row>
    <row r="5" spans="1:11" ht="18" customHeight="1" thickBot="1" x14ac:dyDescent="0.25">
      <c r="A5" s="155" t="s">
        <v>67</v>
      </c>
      <c r="B5" s="151"/>
      <c r="C5" s="156"/>
      <c r="D5" s="151" t="s">
        <v>61</v>
      </c>
      <c r="E5" s="151"/>
      <c r="F5" s="154"/>
      <c r="G5" s="151"/>
      <c r="H5" s="151"/>
      <c r="I5" s="150" t="s">
        <v>35</v>
      </c>
      <c r="J5" s="151"/>
      <c r="K5" s="152"/>
    </row>
    <row r="6" spans="1:11" ht="36" customHeight="1" x14ac:dyDescent="0.2">
      <c r="A6" s="29" t="s">
        <v>12</v>
      </c>
      <c r="B6" s="30" t="s">
        <v>13</v>
      </c>
      <c r="C6" s="30" t="s">
        <v>14</v>
      </c>
      <c r="D6" s="31" t="s">
        <v>3</v>
      </c>
      <c r="E6" s="98" t="s">
        <v>16</v>
      </c>
      <c r="F6" s="48" t="s">
        <v>4</v>
      </c>
      <c r="G6" s="30" t="s">
        <v>5</v>
      </c>
      <c r="H6" s="30" t="s">
        <v>6</v>
      </c>
      <c r="I6" s="30" t="s">
        <v>7</v>
      </c>
      <c r="J6" s="30" t="s">
        <v>8</v>
      </c>
      <c r="K6" s="32" t="s">
        <v>15</v>
      </c>
    </row>
    <row r="7" spans="1:11" ht="15" customHeight="1" x14ac:dyDescent="0.2">
      <c r="A7" s="157">
        <v>1</v>
      </c>
      <c r="B7" s="153">
        <v>8664</v>
      </c>
      <c r="C7" s="129" t="s">
        <v>36</v>
      </c>
      <c r="D7" s="86" t="s">
        <v>9</v>
      </c>
      <c r="E7" s="99">
        <f>E8/E54</f>
        <v>1.0579951792669995E-2</v>
      </c>
      <c r="F7" s="107">
        <f>F8/E8</f>
        <v>1</v>
      </c>
      <c r="G7" s="108">
        <f>G8/E8</f>
        <v>0</v>
      </c>
      <c r="H7" s="38">
        <f>H8/E8</f>
        <v>0</v>
      </c>
      <c r="I7" s="39">
        <f>I8/E8</f>
        <v>0</v>
      </c>
      <c r="J7" s="40">
        <f>J8/E8</f>
        <v>0</v>
      </c>
      <c r="K7" s="41">
        <f>K8/E8</f>
        <v>0</v>
      </c>
    </row>
    <row r="8" spans="1:11" ht="15" customHeight="1" x14ac:dyDescent="0.2">
      <c r="A8" s="126"/>
      <c r="B8" s="128"/>
      <c r="C8" s="129"/>
      <c r="D8" s="87" t="s">
        <v>10</v>
      </c>
      <c r="E8" s="100">
        <v>7256.48</v>
      </c>
      <c r="F8" s="100">
        <v>7256.48</v>
      </c>
      <c r="G8" s="70"/>
      <c r="H8" s="70"/>
      <c r="I8" s="70"/>
      <c r="J8" s="70"/>
      <c r="K8" s="75"/>
    </row>
    <row r="9" spans="1:11" ht="15" customHeight="1" x14ac:dyDescent="0.2">
      <c r="A9" s="125">
        <v>2</v>
      </c>
      <c r="B9" s="127">
        <v>8665</v>
      </c>
      <c r="C9" s="129" t="s">
        <v>37</v>
      </c>
      <c r="D9" s="87" t="s">
        <v>9</v>
      </c>
      <c r="E9" s="101">
        <f>E10/E54</f>
        <v>2.5101855918053383E-2</v>
      </c>
      <c r="F9" s="105">
        <f>F10/E10</f>
        <v>1</v>
      </c>
      <c r="G9" s="109">
        <f>G10/E10</f>
        <v>0</v>
      </c>
      <c r="H9" s="38">
        <f>H10/E10</f>
        <v>0</v>
      </c>
      <c r="I9" s="39">
        <f>I10/E10</f>
        <v>0</v>
      </c>
      <c r="J9" s="40">
        <f>J10/E10</f>
        <v>0</v>
      </c>
      <c r="K9" s="41">
        <f>K10/E10</f>
        <v>0</v>
      </c>
    </row>
    <row r="10" spans="1:11" ht="15" customHeight="1" x14ac:dyDescent="0.2">
      <c r="A10" s="126"/>
      <c r="B10" s="128"/>
      <c r="C10" s="129"/>
      <c r="D10" s="87" t="s">
        <v>10</v>
      </c>
      <c r="E10" s="100">
        <v>17216.63</v>
      </c>
      <c r="F10" s="94">
        <v>17216.63</v>
      </c>
      <c r="G10" s="72"/>
      <c r="H10" s="72"/>
      <c r="I10" s="72"/>
      <c r="J10" s="70"/>
      <c r="K10" s="75"/>
    </row>
    <row r="11" spans="1:11" ht="14.25" customHeight="1" x14ac:dyDescent="0.2">
      <c r="A11" s="125">
        <v>3</v>
      </c>
      <c r="B11" s="127">
        <v>8666</v>
      </c>
      <c r="C11" s="129" t="s">
        <v>38</v>
      </c>
      <c r="D11" s="87" t="s">
        <v>9</v>
      </c>
      <c r="E11" s="101">
        <f>E12/E54</f>
        <v>1.8974098328723144E-2</v>
      </c>
      <c r="F11" s="105">
        <f>F12/E12</f>
        <v>1</v>
      </c>
      <c r="G11" s="109">
        <f>G12/E12</f>
        <v>0</v>
      </c>
      <c r="H11" s="38">
        <f>H12/E12</f>
        <v>0</v>
      </c>
      <c r="I11" s="39">
        <f>I12/E12</f>
        <v>0</v>
      </c>
      <c r="J11" s="40">
        <f>J12/E12</f>
        <v>0</v>
      </c>
      <c r="K11" s="41">
        <f>K12/E12</f>
        <v>0</v>
      </c>
    </row>
    <row r="12" spans="1:11" ht="14.25" customHeight="1" x14ac:dyDescent="0.2">
      <c r="A12" s="126"/>
      <c r="B12" s="128"/>
      <c r="C12" s="129"/>
      <c r="D12" s="87" t="s">
        <v>10</v>
      </c>
      <c r="E12" s="100">
        <v>13013.78</v>
      </c>
      <c r="F12" s="94">
        <v>13013.78</v>
      </c>
      <c r="G12" s="72"/>
      <c r="H12" s="72"/>
      <c r="I12" s="72"/>
      <c r="J12" s="72"/>
      <c r="K12" s="76"/>
    </row>
    <row r="13" spans="1:11" ht="14.25" customHeight="1" x14ac:dyDescent="0.2">
      <c r="A13" s="121">
        <v>4</v>
      </c>
      <c r="B13" s="127">
        <v>8680</v>
      </c>
      <c r="C13" s="129" t="s">
        <v>39</v>
      </c>
      <c r="D13" s="87" t="s">
        <v>9</v>
      </c>
      <c r="E13" s="106">
        <f>E14/E54</f>
        <v>6.1570342402679952E-3</v>
      </c>
      <c r="F13" s="93">
        <f>F14/E14</f>
        <v>0</v>
      </c>
      <c r="G13" s="109">
        <f>G14/E14</f>
        <v>0</v>
      </c>
      <c r="H13" s="38">
        <f>H14/E14</f>
        <v>0</v>
      </c>
      <c r="I13" s="39">
        <f>I14/E14</f>
        <v>1</v>
      </c>
      <c r="J13" s="40">
        <f>J14/E14</f>
        <v>0</v>
      </c>
      <c r="K13" s="41">
        <f>K14/E14</f>
        <v>0</v>
      </c>
    </row>
    <row r="14" spans="1:11" ht="14.25" customHeight="1" x14ac:dyDescent="0.2">
      <c r="A14" s="118"/>
      <c r="B14" s="128"/>
      <c r="C14" s="129"/>
      <c r="D14" s="34" t="s">
        <v>10</v>
      </c>
      <c r="E14" s="70">
        <v>4222.93</v>
      </c>
      <c r="F14" s="72"/>
      <c r="G14" s="89"/>
      <c r="H14" s="72"/>
      <c r="I14" s="72">
        <v>4222.93</v>
      </c>
      <c r="J14" s="72"/>
      <c r="K14" s="76"/>
    </row>
    <row r="15" spans="1:11" ht="14.25" customHeight="1" x14ac:dyDescent="0.2">
      <c r="A15" s="125">
        <v>5</v>
      </c>
      <c r="B15" s="127">
        <v>8669</v>
      </c>
      <c r="C15" s="129" t="s">
        <v>40</v>
      </c>
      <c r="D15" s="87" t="s">
        <v>9</v>
      </c>
      <c r="E15" s="106">
        <f>E16/E54</f>
        <v>0.10350606848986722</v>
      </c>
      <c r="F15" s="93">
        <f>F16/E16</f>
        <v>0.64064069943862534</v>
      </c>
      <c r="G15" s="109">
        <f>G16/E16</f>
        <v>0</v>
      </c>
      <c r="H15" s="38">
        <f>H16/E16</f>
        <v>0</v>
      </c>
      <c r="I15" s="39">
        <f>I16/E16</f>
        <v>0.35935930056137483</v>
      </c>
      <c r="J15" s="40">
        <f>J16/E16</f>
        <v>0</v>
      </c>
      <c r="K15" s="41">
        <f>K16/E16</f>
        <v>0</v>
      </c>
    </row>
    <row r="16" spans="1:11" ht="14.25" customHeight="1" x14ac:dyDescent="0.2">
      <c r="A16" s="126"/>
      <c r="B16" s="128"/>
      <c r="C16" s="129"/>
      <c r="D16" s="87" t="s">
        <v>10</v>
      </c>
      <c r="E16" s="70">
        <v>70991.789999999994</v>
      </c>
      <c r="F16" s="92">
        <v>45480.23</v>
      </c>
      <c r="G16" s="72"/>
      <c r="H16" s="72"/>
      <c r="I16" s="72">
        <v>25511.56</v>
      </c>
      <c r="J16" s="72"/>
      <c r="K16" s="76"/>
    </row>
    <row r="17" spans="1:11" ht="14.25" customHeight="1" x14ac:dyDescent="0.2">
      <c r="A17" s="125">
        <v>6</v>
      </c>
      <c r="B17" s="127">
        <v>8668</v>
      </c>
      <c r="C17" s="129" t="s">
        <v>41</v>
      </c>
      <c r="D17" s="87" t="s">
        <v>9</v>
      </c>
      <c r="E17" s="106">
        <f>E18/E54</f>
        <v>0.11981185086170754</v>
      </c>
      <c r="F17" s="93">
        <f>F18/E18</f>
        <v>1</v>
      </c>
      <c r="G17" s="109">
        <f>G18/E18</f>
        <v>0</v>
      </c>
      <c r="H17" s="38">
        <f>H18/E18</f>
        <v>0</v>
      </c>
      <c r="I17" s="39">
        <f>I18/E18</f>
        <v>0</v>
      </c>
      <c r="J17" s="40">
        <f>J18/E18</f>
        <v>0</v>
      </c>
      <c r="K17" s="41">
        <f>K18/E18</f>
        <v>0</v>
      </c>
    </row>
    <row r="18" spans="1:11" ht="14.25" customHeight="1" x14ac:dyDescent="0.2">
      <c r="A18" s="126"/>
      <c r="B18" s="128"/>
      <c r="C18" s="129"/>
      <c r="D18" s="34" t="s">
        <v>10</v>
      </c>
      <c r="E18" s="70">
        <v>82175.45</v>
      </c>
      <c r="F18" s="92">
        <v>82175.45</v>
      </c>
      <c r="G18" s="72"/>
      <c r="H18" s="72"/>
      <c r="I18" s="72"/>
      <c r="J18" s="72"/>
      <c r="K18" s="76"/>
    </row>
    <row r="19" spans="1:11" ht="15" customHeight="1" x14ac:dyDescent="0.2">
      <c r="A19" s="121">
        <v>7</v>
      </c>
      <c r="B19" s="122">
        <v>8679</v>
      </c>
      <c r="C19" s="115" t="s">
        <v>42</v>
      </c>
      <c r="D19" s="34" t="s">
        <v>9</v>
      </c>
      <c r="E19" s="90">
        <f>E20/E54</f>
        <v>3.9411256464045433E-2</v>
      </c>
      <c r="F19" s="110">
        <f>F20/E20</f>
        <v>0</v>
      </c>
      <c r="G19" s="95">
        <f>G20/E20</f>
        <v>0</v>
      </c>
      <c r="H19" s="80">
        <f>H20/E20</f>
        <v>0</v>
      </c>
      <c r="I19" s="80">
        <f>I20/E20</f>
        <v>1</v>
      </c>
      <c r="J19" s="71">
        <f>J20/E20</f>
        <v>0</v>
      </c>
      <c r="K19" s="77">
        <f>K20/E20</f>
        <v>0</v>
      </c>
    </row>
    <row r="20" spans="1:11" ht="15" customHeight="1" x14ac:dyDescent="0.2">
      <c r="A20" s="118"/>
      <c r="B20" s="120"/>
      <c r="C20" s="116"/>
      <c r="D20" s="87" t="s">
        <v>10</v>
      </c>
      <c r="E20" s="100">
        <v>27031.03</v>
      </c>
      <c r="F20" s="72"/>
      <c r="G20" s="89"/>
      <c r="H20" s="79"/>
      <c r="I20" s="79">
        <v>27031.03</v>
      </c>
      <c r="J20" s="79"/>
      <c r="K20" s="78"/>
    </row>
    <row r="21" spans="1:11" ht="15" customHeight="1" x14ac:dyDescent="0.2">
      <c r="A21" s="125">
        <v>8</v>
      </c>
      <c r="B21" s="127">
        <v>8675</v>
      </c>
      <c r="C21" s="129" t="s">
        <v>43</v>
      </c>
      <c r="D21" s="87" t="s">
        <v>9</v>
      </c>
      <c r="E21" s="101">
        <f>E22/E54</f>
        <v>0.11762661422530313</v>
      </c>
      <c r="F21" s="105">
        <f>F22/E22</f>
        <v>0</v>
      </c>
      <c r="G21" s="109">
        <f>G22/E22</f>
        <v>0</v>
      </c>
      <c r="H21" s="38">
        <f>H22/E22</f>
        <v>1</v>
      </c>
      <c r="I21" s="39">
        <f>I22/E22</f>
        <v>0</v>
      </c>
      <c r="J21" s="40">
        <f>J22/E22</f>
        <v>0</v>
      </c>
      <c r="K21" s="41">
        <f>K22/E22</f>
        <v>0</v>
      </c>
    </row>
    <row r="22" spans="1:11" ht="15" customHeight="1" x14ac:dyDescent="0.2">
      <c r="A22" s="126"/>
      <c r="B22" s="128"/>
      <c r="C22" s="129"/>
      <c r="D22" s="87" t="s">
        <v>10</v>
      </c>
      <c r="E22" s="102">
        <v>80676.66</v>
      </c>
      <c r="F22" s="94"/>
      <c r="G22" s="72"/>
      <c r="H22" s="72">
        <v>80676.66</v>
      </c>
      <c r="I22" s="72"/>
      <c r="J22" s="72"/>
      <c r="K22" s="76"/>
    </row>
    <row r="23" spans="1:11" ht="14.25" customHeight="1" x14ac:dyDescent="0.2">
      <c r="A23" s="121">
        <v>9</v>
      </c>
      <c r="B23" s="122">
        <v>8673</v>
      </c>
      <c r="C23" s="115" t="s">
        <v>44</v>
      </c>
      <c r="D23" s="87" t="s">
        <v>9</v>
      </c>
      <c r="E23" s="101">
        <f>E24/E54</f>
        <v>6.7971956234322881E-2</v>
      </c>
      <c r="F23" s="111">
        <f>F24/E24</f>
        <v>0</v>
      </c>
      <c r="G23" s="104">
        <f>G24/E24</f>
        <v>0</v>
      </c>
      <c r="H23" s="80">
        <f>H24/E24</f>
        <v>1</v>
      </c>
      <c r="I23" s="71">
        <f>I24/E24</f>
        <v>0</v>
      </c>
      <c r="J23" s="71">
        <f>J24/E24</f>
        <v>0</v>
      </c>
      <c r="K23" s="77">
        <f>K24/E24</f>
        <v>0</v>
      </c>
    </row>
    <row r="24" spans="1:11" ht="14.25" customHeight="1" x14ac:dyDescent="0.2">
      <c r="A24" s="118"/>
      <c r="B24" s="120"/>
      <c r="C24" s="116"/>
      <c r="D24" s="87" t="s">
        <v>10</v>
      </c>
      <c r="E24" s="100">
        <v>46619.98</v>
      </c>
      <c r="F24" s="72"/>
      <c r="G24" s="89"/>
      <c r="H24" s="79">
        <v>46619.98</v>
      </c>
      <c r="I24" s="79"/>
      <c r="J24" s="79"/>
      <c r="K24" s="78"/>
    </row>
    <row r="25" spans="1:11" ht="14.25" customHeight="1" x14ac:dyDescent="0.2">
      <c r="A25" s="121">
        <v>10</v>
      </c>
      <c r="B25" s="122">
        <v>8674</v>
      </c>
      <c r="C25" s="115" t="s">
        <v>45</v>
      </c>
      <c r="D25" s="34" t="s">
        <v>9</v>
      </c>
      <c r="E25" s="97">
        <f>E26/E54</f>
        <v>8.1235270549497099E-3</v>
      </c>
      <c r="F25" s="111">
        <f>F26/E26</f>
        <v>0</v>
      </c>
      <c r="G25" s="104">
        <f>G26/E26</f>
        <v>0</v>
      </c>
      <c r="H25" s="71">
        <f>H26/E26</f>
        <v>1</v>
      </c>
      <c r="I25" s="71">
        <f>I26/E26</f>
        <v>0</v>
      </c>
      <c r="J25" s="71">
        <f>J26/E26</f>
        <v>0</v>
      </c>
      <c r="K25" s="77">
        <f>K26/E26</f>
        <v>0</v>
      </c>
    </row>
    <row r="26" spans="1:11" ht="14.25" customHeight="1" x14ac:dyDescent="0.2">
      <c r="A26" s="118"/>
      <c r="B26" s="120"/>
      <c r="C26" s="116"/>
      <c r="D26" s="34" t="s">
        <v>10</v>
      </c>
      <c r="E26" s="88">
        <v>5571.69</v>
      </c>
      <c r="F26" s="94"/>
      <c r="G26" s="72"/>
      <c r="H26" s="79">
        <v>5571.69</v>
      </c>
      <c r="I26" s="79"/>
      <c r="J26" s="79"/>
      <c r="K26" s="78"/>
    </row>
    <row r="27" spans="1:11" ht="14.25" customHeight="1" x14ac:dyDescent="0.2">
      <c r="A27" s="121">
        <v>11</v>
      </c>
      <c r="B27" s="122" t="s">
        <v>58</v>
      </c>
      <c r="C27" s="115" t="s">
        <v>46</v>
      </c>
      <c r="D27" s="87" t="s">
        <v>9</v>
      </c>
      <c r="E27" s="106">
        <f>E28/E54</f>
        <v>3.6736714844836683E-2</v>
      </c>
      <c r="F27" s="104">
        <f>F28/E28</f>
        <v>0</v>
      </c>
      <c r="G27" s="91">
        <f>G28/E28</f>
        <v>0</v>
      </c>
      <c r="H27" s="71">
        <f>H28/E28</f>
        <v>1</v>
      </c>
      <c r="I27" s="80">
        <f>I28/E28</f>
        <v>0</v>
      </c>
      <c r="J27" s="71">
        <f>J28/E28</f>
        <v>0</v>
      </c>
      <c r="K27" s="77">
        <f>K28/E28</f>
        <v>0</v>
      </c>
    </row>
    <row r="28" spans="1:11" ht="14.25" customHeight="1" x14ac:dyDescent="0.2">
      <c r="A28" s="118"/>
      <c r="B28" s="120"/>
      <c r="C28" s="116"/>
      <c r="D28" s="34" t="s">
        <v>10</v>
      </c>
      <c r="E28" s="88">
        <v>25196.639999999999</v>
      </c>
      <c r="F28" s="72"/>
      <c r="G28" s="89"/>
      <c r="H28" s="79">
        <v>25196.639999999999</v>
      </c>
      <c r="I28" s="79"/>
      <c r="J28" s="79"/>
      <c r="K28" s="78"/>
    </row>
    <row r="29" spans="1:11" ht="14.25" customHeight="1" x14ac:dyDescent="0.2">
      <c r="A29" s="125">
        <v>12</v>
      </c>
      <c r="B29" s="127">
        <v>8689</v>
      </c>
      <c r="C29" s="129" t="s">
        <v>47</v>
      </c>
      <c r="D29" s="87" t="s">
        <v>9</v>
      </c>
      <c r="E29" s="103">
        <f>E30/E54</f>
        <v>6.1640180628771517E-3</v>
      </c>
      <c r="F29" s="105">
        <f>F30/E30</f>
        <v>0</v>
      </c>
      <c r="G29" s="109">
        <f>G30/E30</f>
        <v>0</v>
      </c>
      <c r="H29" s="38">
        <f>H30/E30</f>
        <v>0</v>
      </c>
      <c r="I29" s="39">
        <f>I30/E30</f>
        <v>1</v>
      </c>
      <c r="J29" s="40">
        <f>J30/E30</f>
        <v>0</v>
      </c>
      <c r="K29" s="41">
        <f>K30/E30</f>
        <v>0</v>
      </c>
    </row>
    <row r="30" spans="1:11" ht="14.25" customHeight="1" x14ac:dyDescent="0.2">
      <c r="A30" s="126"/>
      <c r="B30" s="128"/>
      <c r="C30" s="129"/>
      <c r="D30" s="87" t="s">
        <v>10</v>
      </c>
      <c r="E30" s="100">
        <v>4227.72</v>
      </c>
      <c r="F30" s="94"/>
      <c r="G30" s="72"/>
      <c r="H30" s="72"/>
      <c r="I30" s="72">
        <v>4227.72</v>
      </c>
      <c r="J30" s="72"/>
      <c r="K30" s="76"/>
    </row>
    <row r="31" spans="1:11" ht="14.25" customHeight="1" x14ac:dyDescent="0.2">
      <c r="A31" s="121">
        <v>13</v>
      </c>
      <c r="B31" s="122">
        <v>8681</v>
      </c>
      <c r="C31" s="115" t="s">
        <v>48</v>
      </c>
      <c r="D31" s="34" t="s">
        <v>9</v>
      </c>
      <c r="E31" s="90">
        <f>E32/E54</f>
        <v>5.4057484295876153E-2</v>
      </c>
      <c r="F31" s="96">
        <f>F32/E32</f>
        <v>0</v>
      </c>
      <c r="G31" s="110">
        <f>G32/E32</f>
        <v>0.20415654681071138</v>
      </c>
      <c r="H31" s="71">
        <f>H32/E32</f>
        <v>0</v>
      </c>
      <c r="I31" s="80">
        <f>I32/E32</f>
        <v>0.79584345318928862</v>
      </c>
      <c r="J31" s="71">
        <f>J32/E32</f>
        <v>0</v>
      </c>
      <c r="K31" s="77">
        <f>K32/E32</f>
        <v>0</v>
      </c>
    </row>
    <row r="32" spans="1:11" ht="14.25" customHeight="1" x14ac:dyDescent="0.2">
      <c r="A32" s="118"/>
      <c r="B32" s="120"/>
      <c r="C32" s="116"/>
      <c r="D32" s="34" t="s">
        <v>10</v>
      </c>
      <c r="E32" s="88">
        <v>37076.449999999997</v>
      </c>
      <c r="F32" s="94"/>
      <c r="G32" s="72">
        <v>7569.4</v>
      </c>
      <c r="H32" s="79"/>
      <c r="I32" s="79">
        <v>29507.05</v>
      </c>
      <c r="J32" s="79"/>
      <c r="K32" s="78"/>
    </row>
    <row r="33" spans="1:11" ht="14.25" customHeight="1" x14ac:dyDescent="0.2">
      <c r="A33" s="121">
        <v>14</v>
      </c>
      <c r="B33" s="122">
        <v>8676</v>
      </c>
      <c r="C33" s="115" t="s">
        <v>49</v>
      </c>
      <c r="D33" s="34" t="s">
        <v>9</v>
      </c>
      <c r="E33" s="90">
        <f>E34/E54</f>
        <v>3.8312390613509148E-2</v>
      </c>
      <c r="F33" s="111">
        <f>F34/E34</f>
        <v>0</v>
      </c>
      <c r="G33" s="110">
        <f>G34/E34</f>
        <v>0</v>
      </c>
      <c r="H33" s="80">
        <f>H34/E34</f>
        <v>0</v>
      </c>
      <c r="I33" s="80">
        <f>I34/E34</f>
        <v>0.99809722061014527</v>
      </c>
      <c r="J33" s="80">
        <f>J34/E34</f>
        <v>0</v>
      </c>
      <c r="K33" s="112">
        <f>K34/E34</f>
        <v>0</v>
      </c>
    </row>
    <row r="34" spans="1:11" ht="14.25" customHeight="1" x14ac:dyDescent="0.2">
      <c r="A34" s="118"/>
      <c r="B34" s="120"/>
      <c r="C34" s="116"/>
      <c r="D34" s="87" t="s">
        <v>10</v>
      </c>
      <c r="E34" s="100">
        <v>26277.35</v>
      </c>
      <c r="F34" s="94"/>
      <c r="G34" s="72"/>
      <c r="H34" s="79"/>
      <c r="I34" s="79">
        <v>26227.35</v>
      </c>
      <c r="J34" s="79"/>
      <c r="K34" s="78"/>
    </row>
    <row r="35" spans="1:11" ht="14.25" customHeight="1" x14ac:dyDescent="0.2">
      <c r="A35" s="125">
        <v>15</v>
      </c>
      <c r="B35" s="122" t="s">
        <v>59</v>
      </c>
      <c r="C35" s="129" t="s">
        <v>50</v>
      </c>
      <c r="D35" s="87" t="s">
        <v>9</v>
      </c>
      <c r="E35" s="103">
        <f>E36/E54</f>
        <v>0.17930197640721848</v>
      </c>
      <c r="F35" s="105">
        <f>F36/E36</f>
        <v>0</v>
      </c>
      <c r="G35" s="109">
        <f>G36/E36</f>
        <v>1</v>
      </c>
      <c r="H35" s="38">
        <f>H36/E36</f>
        <v>0</v>
      </c>
      <c r="I35" s="39">
        <f>I36/E36</f>
        <v>0</v>
      </c>
      <c r="J35" s="40">
        <f>J36/E36</f>
        <v>0</v>
      </c>
      <c r="K35" s="41">
        <f>K36/E36</f>
        <v>0</v>
      </c>
    </row>
    <row r="36" spans="1:11" ht="14.25" customHeight="1" x14ac:dyDescent="0.2">
      <c r="A36" s="126"/>
      <c r="B36" s="120"/>
      <c r="C36" s="129"/>
      <c r="D36" s="87" t="s">
        <v>10</v>
      </c>
      <c r="E36" s="100">
        <v>122977.99</v>
      </c>
      <c r="F36" s="72"/>
      <c r="G36" s="89">
        <v>122977.99</v>
      </c>
      <c r="H36" s="72"/>
      <c r="I36" s="72"/>
      <c r="J36" s="72"/>
      <c r="K36" s="76"/>
    </row>
    <row r="37" spans="1:11" ht="14.25" customHeight="1" x14ac:dyDescent="0.2">
      <c r="A37" s="121">
        <v>16</v>
      </c>
      <c r="B37" s="122">
        <v>8671</v>
      </c>
      <c r="C37" s="115" t="s">
        <v>51</v>
      </c>
      <c r="D37" s="34" t="s">
        <v>9</v>
      </c>
      <c r="E37" s="106">
        <f>E38/E54</f>
        <v>3.0201606483320196E-3</v>
      </c>
      <c r="F37" s="110">
        <f>F38/E38</f>
        <v>0</v>
      </c>
      <c r="G37" s="95">
        <f>G38/E38</f>
        <v>1</v>
      </c>
      <c r="H37" s="80">
        <f>H38/E38</f>
        <v>0</v>
      </c>
      <c r="I37" s="80">
        <f>I38/E38</f>
        <v>0</v>
      </c>
      <c r="J37" s="80">
        <f>J38/E38</f>
        <v>0</v>
      </c>
      <c r="K37" s="112">
        <f>K38/E38</f>
        <v>0</v>
      </c>
    </row>
    <row r="38" spans="1:11" ht="14.25" customHeight="1" x14ac:dyDescent="0.2">
      <c r="A38" s="118"/>
      <c r="B38" s="120"/>
      <c r="C38" s="116"/>
      <c r="D38" s="87" t="s">
        <v>10</v>
      </c>
      <c r="E38" s="100">
        <v>2071.44</v>
      </c>
      <c r="F38" s="94"/>
      <c r="G38" s="72">
        <v>2071.44</v>
      </c>
      <c r="H38" s="79"/>
      <c r="I38" s="79"/>
      <c r="J38" s="79"/>
      <c r="K38" s="78"/>
    </row>
    <row r="39" spans="1:11" ht="14.25" customHeight="1" x14ac:dyDescent="0.2">
      <c r="A39" s="121">
        <v>17</v>
      </c>
      <c r="B39" s="119">
        <v>8685</v>
      </c>
      <c r="C39" s="115" t="s">
        <v>52</v>
      </c>
      <c r="D39" s="87" t="s">
        <v>9</v>
      </c>
      <c r="E39" s="101">
        <f>E40/E54</f>
        <v>4.8450918161263047E-2</v>
      </c>
      <c r="F39" s="96">
        <f>F40/E40</f>
        <v>0</v>
      </c>
      <c r="G39" s="110">
        <f>G40/E40</f>
        <v>1</v>
      </c>
      <c r="H39" s="71">
        <f>H40/E40</f>
        <v>0</v>
      </c>
      <c r="I39" s="71">
        <f>I40/E40</f>
        <v>0</v>
      </c>
      <c r="J39" s="71">
        <f>J40/E40</f>
        <v>0</v>
      </c>
      <c r="K39" s="77">
        <f>K40/E40</f>
        <v>0</v>
      </c>
    </row>
    <row r="40" spans="1:11" ht="14.25" customHeight="1" x14ac:dyDescent="0.2">
      <c r="A40" s="118"/>
      <c r="B40" s="120"/>
      <c r="C40" s="116"/>
      <c r="D40" s="87" t="s">
        <v>10</v>
      </c>
      <c r="E40" s="100">
        <v>33231.07</v>
      </c>
      <c r="F40" s="94"/>
      <c r="G40" s="72">
        <v>33231.07</v>
      </c>
      <c r="H40" s="79"/>
      <c r="I40" s="79"/>
      <c r="J40" s="79"/>
      <c r="K40" s="78"/>
    </row>
    <row r="41" spans="1:11" ht="14.25" customHeight="1" x14ac:dyDescent="0.2">
      <c r="A41" s="121">
        <v>18</v>
      </c>
      <c r="B41" s="119">
        <v>8670</v>
      </c>
      <c r="C41" s="115" t="s">
        <v>53</v>
      </c>
      <c r="D41" s="87" t="s">
        <v>9</v>
      </c>
      <c r="E41" s="101">
        <f>E42/E54</f>
        <v>1.9582580276051999E-2</v>
      </c>
      <c r="F41" s="96">
        <f>F42/E42</f>
        <v>0</v>
      </c>
      <c r="G41" s="104">
        <f>G42/E42</f>
        <v>0</v>
      </c>
      <c r="H41" s="71">
        <f>H42/E42</f>
        <v>0</v>
      </c>
      <c r="I41" s="80">
        <f>I42/E42</f>
        <v>1</v>
      </c>
      <c r="J41" s="71">
        <f>J42/E42</f>
        <v>0</v>
      </c>
      <c r="K41" s="77">
        <f>K42/E42</f>
        <v>0</v>
      </c>
    </row>
    <row r="42" spans="1:11" ht="14.25" customHeight="1" x14ac:dyDescent="0.2">
      <c r="A42" s="118"/>
      <c r="B42" s="120"/>
      <c r="C42" s="116"/>
      <c r="D42" s="87" t="s">
        <v>10</v>
      </c>
      <c r="E42" s="100">
        <v>13431.12</v>
      </c>
      <c r="F42" s="94"/>
      <c r="G42" s="72"/>
      <c r="H42" s="79"/>
      <c r="I42" s="79">
        <v>13431.12</v>
      </c>
      <c r="J42" s="79"/>
      <c r="K42" s="78"/>
    </row>
    <row r="43" spans="1:11" ht="14.25" customHeight="1" x14ac:dyDescent="0.2">
      <c r="A43" s="121">
        <v>19</v>
      </c>
      <c r="B43" s="119">
        <v>8672</v>
      </c>
      <c r="C43" s="115" t="s">
        <v>54</v>
      </c>
      <c r="D43" s="87" t="s">
        <v>9</v>
      </c>
      <c r="E43" s="101">
        <f>E44/E54</f>
        <v>1.7870683516487369E-2</v>
      </c>
      <c r="F43" s="111">
        <f t="shared" ref="F43" si="0">F44/E44</f>
        <v>1</v>
      </c>
      <c r="G43" s="104">
        <f t="shared" ref="G43" si="1">G44/E44</f>
        <v>0</v>
      </c>
      <c r="H43" s="71">
        <f t="shared" ref="H43" si="2">H44/E44</f>
        <v>0</v>
      </c>
      <c r="I43" s="71">
        <f t="shared" ref="I43" si="3">I44/E44</f>
        <v>0</v>
      </c>
      <c r="J43" s="71">
        <f t="shared" ref="J43" si="4">J44/E44</f>
        <v>0</v>
      </c>
      <c r="K43" s="77">
        <f t="shared" ref="K43" si="5">K44/E44</f>
        <v>0</v>
      </c>
    </row>
    <row r="44" spans="1:11" ht="14.25" customHeight="1" x14ac:dyDescent="0.2">
      <c r="A44" s="118"/>
      <c r="B44" s="120"/>
      <c r="C44" s="116"/>
      <c r="D44" s="87" t="s">
        <v>10</v>
      </c>
      <c r="E44" s="100">
        <v>12256.98</v>
      </c>
      <c r="F44" s="94">
        <v>12256.98</v>
      </c>
      <c r="G44" s="72"/>
      <c r="H44" s="79"/>
      <c r="I44" s="79"/>
      <c r="J44" s="79"/>
      <c r="K44" s="78"/>
    </row>
    <row r="45" spans="1:11" ht="14.25" customHeight="1" x14ac:dyDescent="0.2">
      <c r="A45" s="121">
        <v>20</v>
      </c>
      <c r="B45" s="119">
        <v>8694</v>
      </c>
      <c r="C45" s="115" t="s">
        <v>55</v>
      </c>
      <c r="D45" s="87" t="s">
        <v>9</v>
      </c>
      <c r="E45" s="101">
        <f>E46/E54</f>
        <v>1.2546284227291791E-2</v>
      </c>
      <c r="F45" s="96">
        <f t="shared" ref="F45" si="6">F46/E46</f>
        <v>0</v>
      </c>
      <c r="G45" s="104">
        <f t="shared" ref="G45" si="7">G46/E46</f>
        <v>0</v>
      </c>
      <c r="H45" s="80">
        <f t="shared" ref="H45" si="8">H46/E46</f>
        <v>1</v>
      </c>
      <c r="I45" s="71">
        <f t="shared" ref="I45" si="9">I46/E46</f>
        <v>0</v>
      </c>
      <c r="J45" s="71">
        <f t="shared" ref="J45" si="10">J46/E46</f>
        <v>0</v>
      </c>
      <c r="K45" s="77">
        <f t="shared" ref="K45" si="11">K46/E46</f>
        <v>0</v>
      </c>
    </row>
    <row r="46" spans="1:11" ht="14.25" customHeight="1" x14ac:dyDescent="0.2">
      <c r="A46" s="118"/>
      <c r="B46" s="120"/>
      <c r="C46" s="116"/>
      <c r="D46" s="87" t="s">
        <v>10</v>
      </c>
      <c r="E46" s="100">
        <v>8605.1299999999992</v>
      </c>
      <c r="F46" s="94"/>
      <c r="G46" s="72"/>
      <c r="H46" s="79">
        <v>8605.1299999999992</v>
      </c>
      <c r="I46" s="79"/>
      <c r="J46" s="79"/>
      <c r="K46" s="78"/>
    </row>
    <row r="47" spans="1:11" ht="14.25" customHeight="1" x14ac:dyDescent="0.2">
      <c r="A47" s="121">
        <v>21</v>
      </c>
      <c r="B47" s="119">
        <v>8684</v>
      </c>
      <c r="C47" s="115" t="s">
        <v>56</v>
      </c>
      <c r="D47" s="87" t="s">
        <v>9</v>
      </c>
      <c r="E47" s="101">
        <f>E48/E54</f>
        <v>9.760905406674264E-3</v>
      </c>
      <c r="F47" s="96">
        <f t="shared" ref="F47" si="12">F48/E48</f>
        <v>0</v>
      </c>
      <c r="G47" s="104">
        <f t="shared" ref="G47" si="13">G48/E48</f>
        <v>0</v>
      </c>
      <c r="H47" s="80">
        <f t="shared" ref="H47" si="14">H48/E48</f>
        <v>1</v>
      </c>
      <c r="I47" s="71">
        <f t="shared" ref="I47" si="15">I48/E48</f>
        <v>0</v>
      </c>
      <c r="J47" s="71">
        <f t="shared" ref="J47" si="16">J48/E48</f>
        <v>0</v>
      </c>
      <c r="K47" s="77">
        <f t="shared" ref="K47" si="17">K48/E48</f>
        <v>0</v>
      </c>
    </row>
    <row r="48" spans="1:11" ht="14.25" customHeight="1" x14ac:dyDescent="0.2">
      <c r="A48" s="118"/>
      <c r="B48" s="120"/>
      <c r="C48" s="116"/>
      <c r="D48" s="87" t="s">
        <v>10</v>
      </c>
      <c r="E48" s="100">
        <v>6694.72</v>
      </c>
      <c r="F48" s="94"/>
      <c r="G48" s="72"/>
      <c r="H48" s="79">
        <v>6694.72</v>
      </c>
      <c r="I48" s="79"/>
      <c r="J48" s="79"/>
      <c r="K48" s="78"/>
    </row>
    <row r="49" spans="1:13" ht="14.25" customHeight="1" x14ac:dyDescent="0.2">
      <c r="A49" s="117">
        <v>22</v>
      </c>
      <c r="B49" s="119">
        <v>50</v>
      </c>
      <c r="C49" s="115" t="s">
        <v>62</v>
      </c>
      <c r="D49" s="87" t="s">
        <v>9</v>
      </c>
      <c r="E49" s="101">
        <f>E50/E54</f>
        <v>1.655114928350938E-2</v>
      </c>
      <c r="F49" s="94"/>
      <c r="G49" s="72"/>
      <c r="H49" s="79"/>
      <c r="I49" s="79"/>
      <c r="J49" s="79"/>
      <c r="K49" s="78"/>
    </row>
    <row r="50" spans="1:13" ht="14.25" customHeight="1" x14ac:dyDescent="0.2">
      <c r="A50" s="118"/>
      <c r="B50" s="120"/>
      <c r="C50" s="116"/>
      <c r="D50" s="87" t="s">
        <v>10</v>
      </c>
      <c r="E50" s="100">
        <v>11351.95</v>
      </c>
      <c r="F50" s="94">
        <v>2837.99</v>
      </c>
      <c r="G50" s="72">
        <v>2837.99</v>
      </c>
      <c r="H50" s="79">
        <v>2837.99</v>
      </c>
      <c r="I50" s="79">
        <v>2837.98</v>
      </c>
      <c r="J50" s="79"/>
      <c r="K50" s="78"/>
    </row>
    <row r="51" spans="1:13" ht="14.25" customHeight="1" x14ac:dyDescent="0.2">
      <c r="A51" s="121">
        <v>23</v>
      </c>
      <c r="B51" s="119" t="s">
        <v>60</v>
      </c>
      <c r="C51" s="115" t="s">
        <v>57</v>
      </c>
      <c r="D51" s="87" t="s">
        <v>9</v>
      </c>
      <c r="E51" s="101">
        <f>E52/E54</f>
        <v>4.0380520646162529E-2</v>
      </c>
      <c r="F51" s="96">
        <f t="shared" ref="F51" si="18">F52/E52</f>
        <v>0</v>
      </c>
      <c r="G51" s="104">
        <f t="shared" ref="G51" si="19">G52/E52</f>
        <v>0</v>
      </c>
      <c r="H51" s="71">
        <f t="shared" ref="H51" si="20">H52/E52</f>
        <v>0</v>
      </c>
      <c r="I51" s="80">
        <f t="shared" ref="I51" si="21">I52/E52</f>
        <v>1</v>
      </c>
      <c r="J51" s="71">
        <f t="shared" ref="J51" si="22">J52/E52</f>
        <v>0</v>
      </c>
      <c r="K51" s="77">
        <f t="shared" ref="K51" si="23">K52/E52</f>
        <v>0</v>
      </c>
    </row>
    <row r="52" spans="1:13" ht="14.25" customHeight="1" x14ac:dyDescent="0.2">
      <c r="A52" s="118"/>
      <c r="B52" s="120"/>
      <c r="C52" s="116"/>
      <c r="D52" s="87" t="s">
        <v>10</v>
      </c>
      <c r="E52" s="100">
        <v>27695.82</v>
      </c>
      <c r="F52" s="94"/>
      <c r="G52" s="72"/>
      <c r="H52" s="79"/>
      <c r="I52" s="79">
        <v>27695.82</v>
      </c>
      <c r="J52" s="79"/>
      <c r="K52" s="78"/>
    </row>
    <row r="53" spans="1:13" ht="14.25" customHeight="1" x14ac:dyDescent="0.2">
      <c r="A53" s="131" t="s">
        <v>0</v>
      </c>
      <c r="B53" s="132"/>
      <c r="C53" s="133"/>
      <c r="D53" s="36" t="s">
        <v>9</v>
      </c>
      <c r="E53" s="74">
        <f>E7+E9+E11+E13+E15+E17+E19+E21+E23+E25+E27+E29+E31+E33+E35+E37+E39+E41+E43+E45+E47+E51</f>
        <v>0.9834488507164908</v>
      </c>
      <c r="F53" s="74">
        <f>F54/E54</f>
        <v>0.26278643149701092</v>
      </c>
      <c r="G53" s="74">
        <f>G54/E54</f>
        <v>0.24594703550581254</v>
      </c>
      <c r="H53" s="74">
        <f>H54/E54</f>
        <v>0.25690379295925719</v>
      </c>
      <c r="I53" s="74">
        <f>I54/E54</f>
        <v>0.23428984001068437</v>
      </c>
      <c r="J53" s="74">
        <f>J54/E54</f>
        <v>0</v>
      </c>
      <c r="K53" s="113">
        <f>K54/E54</f>
        <v>0</v>
      </c>
    </row>
    <row r="54" spans="1:13" ht="13.5" customHeight="1" thickBot="1" x14ac:dyDescent="0.25">
      <c r="A54" s="134"/>
      <c r="B54" s="135"/>
      <c r="C54" s="136"/>
      <c r="D54" s="37" t="s">
        <v>10</v>
      </c>
      <c r="E54" s="73">
        <f>E8+E10+E12+E14+E16+E18+E20+E22+E24+E26+E28+E30+E32+E34+E36+E38+E40+E42+E44+E46+E48+E50+E52</f>
        <v>685870.7999999997</v>
      </c>
      <c r="F54" s="73">
        <f>F8+F10+F12+F14+F16+F18+F20+F22+F24+F26+F28+F30+F32+F34+F36+F38+F40+F42+F44+F46+F48+F50+F52</f>
        <v>180237.54</v>
      </c>
      <c r="G54" s="73">
        <f t="shared" ref="G54:K54" si="24">G8+G10+G12+G14+G16+G18+G20+G22+G24+G26+G28+G30+G32+G34+G36+G38+G40+G42+G44+G46+G48+G50+G52</f>
        <v>168687.88999999998</v>
      </c>
      <c r="H54" s="73">
        <f t="shared" si="24"/>
        <v>176202.81000000003</v>
      </c>
      <c r="I54" s="73">
        <f t="shared" si="24"/>
        <v>160692.56000000003</v>
      </c>
      <c r="J54" s="73">
        <f t="shared" si="24"/>
        <v>0</v>
      </c>
      <c r="K54" s="73">
        <f t="shared" si="24"/>
        <v>0</v>
      </c>
    </row>
    <row r="55" spans="1:13" ht="1.5" customHeight="1" thickBot="1" x14ac:dyDescent="0.25">
      <c r="A55" s="82"/>
      <c r="B55" s="3"/>
      <c r="C55" s="3"/>
      <c r="D55" s="4"/>
      <c r="E55" s="4"/>
      <c r="F55" s="3"/>
      <c r="G55" s="3"/>
      <c r="H55" s="3"/>
      <c r="I55" s="3"/>
      <c r="J55" s="3"/>
      <c r="K55" s="83"/>
    </row>
    <row r="56" spans="1:13" ht="14.25" customHeight="1" x14ac:dyDescent="0.2">
      <c r="A56" s="13"/>
      <c r="B56" s="14"/>
      <c r="C56" s="14"/>
      <c r="D56" s="14"/>
      <c r="E56" s="14"/>
      <c r="F56" s="14"/>
      <c r="G56" s="15"/>
      <c r="H56" s="16"/>
      <c r="I56" s="17"/>
      <c r="J56" s="17"/>
      <c r="K56" s="18"/>
      <c r="M56" s="5" t="s">
        <v>1</v>
      </c>
    </row>
    <row r="57" spans="1:13" ht="14.25" customHeight="1" x14ac:dyDescent="0.2">
      <c r="A57" s="19"/>
      <c r="B57" s="12"/>
      <c r="C57" s="114" t="s">
        <v>65</v>
      </c>
      <c r="D57" s="11"/>
      <c r="E57" s="69" t="s">
        <v>66</v>
      </c>
      <c r="F57" s="12"/>
      <c r="G57" s="43"/>
      <c r="H57" s="6" t="s">
        <v>11</v>
      </c>
      <c r="K57" s="20"/>
    </row>
    <row r="58" spans="1:13" ht="14.25" customHeight="1" x14ac:dyDescent="0.2">
      <c r="A58" s="21"/>
      <c r="B58" s="130" t="s">
        <v>32</v>
      </c>
      <c r="C58" s="130"/>
      <c r="E58" s="138" t="s">
        <v>33</v>
      </c>
      <c r="F58" s="138"/>
      <c r="G58" s="42"/>
      <c r="H58" s="8"/>
      <c r="K58" s="22"/>
    </row>
    <row r="59" spans="1:13" ht="15" customHeight="1" x14ac:dyDescent="0.2">
      <c r="A59" s="23"/>
      <c r="B59" s="5"/>
      <c r="C59" s="5"/>
      <c r="G59" s="7"/>
      <c r="H59" s="8"/>
      <c r="K59" s="22"/>
    </row>
    <row r="60" spans="1:13" ht="13.5" customHeight="1" x14ac:dyDescent="0.2">
      <c r="A60" s="24"/>
      <c r="B60" s="137"/>
      <c r="C60" s="137"/>
      <c r="D60" s="9"/>
      <c r="E60" s="9"/>
      <c r="F60" s="10"/>
      <c r="G60" s="7"/>
      <c r="H60" s="8"/>
      <c r="K60" s="22"/>
    </row>
    <row r="61" spans="1:13" ht="14.25" customHeight="1" x14ac:dyDescent="0.2">
      <c r="A61" s="65"/>
      <c r="B61" s="130" t="s">
        <v>31</v>
      </c>
      <c r="C61" s="130"/>
      <c r="D61" s="66"/>
      <c r="E61" s="66"/>
      <c r="G61" s="7"/>
      <c r="H61" s="8"/>
      <c r="K61" s="22"/>
    </row>
    <row r="62" spans="1:13" ht="14.1" customHeight="1" thickBot="1" x14ac:dyDescent="0.25">
      <c r="A62" s="84"/>
      <c r="B62" s="25"/>
      <c r="C62" s="25"/>
      <c r="D62" s="85"/>
      <c r="E62" s="85"/>
      <c r="F62" s="25"/>
      <c r="G62" s="25"/>
      <c r="H62" s="27"/>
      <c r="I62" s="25"/>
      <c r="J62" s="25"/>
      <c r="K62" s="28"/>
    </row>
  </sheetData>
  <mergeCells count="83">
    <mergeCell ref="C9:C10"/>
    <mergeCell ref="D5:H5"/>
    <mergeCell ref="A5:C5"/>
    <mergeCell ref="A7:A8"/>
    <mergeCell ref="A9:A10"/>
    <mergeCell ref="E58:F58"/>
    <mergeCell ref="A2:K2"/>
    <mergeCell ref="A3:K3"/>
    <mergeCell ref="I4:K4"/>
    <mergeCell ref="D4:H4"/>
    <mergeCell ref="A4:C4"/>
    <mergeCell ref="I5:K5"/>
    <mergeCell ref="B7:B8"/>
    <mergeCell ref="C7:C8"/>
    <mergeCell ref="B9:B10"/>
    <mergeCell ref="B13:B14"/>
    <mergeCell ref="A17:A18"/>
    <mergeCell ref="C17:C18"/>
    <mergeCell ref="C11:C12"/>
    <mergeCell ref="A15:A16"/>
    <mergeCell ref="B15:B16"/>
    <mergeCell ref="B61:C61"/>
    <mergeCell ref="A53:C54"/>
    <mergeCell ref="A21:A22"/>
    <mergeCell ref="B21:B22"/>
    <mergeCell ref="C21:C22"/>
    <mergeCell ref="C35:C36"/>
    <mergeCell ref="B29:B30"/>
    <mergeCell ref="B35:B36"/>
    <mergeCell ref="A29:A30"/>
    <mergeCell ref="A35:A36"/>
    <mergeCell ref="B58:C58"/>
    <mergeCell ref="B23:B24"/>
    <mergeCell ref="C23:C24"/>
    <mergeCell ref="A25:A26"/>
    <mergeCell ref="B60:C60"/>
    <mergeCell ref="A31:A32"/>
    <mergeCell ref="A23:A24"/>
    <mergeCell ref="B25:B26"/>
    <mergeCell ref="C25:C26"/>
    <mergeCell ref="A27:A28"/>
    <mergeCell ref="B27:B28"/>
    <mergeCell ref="C27:C28"/>
    <mergeCell ref="B31:B32"/>
    <mergeCell ref="C31:C32"/>
    <mergeCell ref="C1:K1"/>
    <mergeCell ref="A33:A34"/>
    <mergeCell ref="B33:B34"/>
    <mergeCell ref="C33:C34"/>
    <mergeCell ref="A11:A12"/>
    <mergeCell ref="B11:B12"/>
    <mergeCell ref="A19:A20"/>
    <mergeCell ref="B19:B20"/>
    <mergeCell ref="C19:C20"/>
    <mergeCell ref="C15:C16"/>
    <mergeCell ref="A13:A14"/>
    <mergeCell ref="C13:C14"/>
    <mergeCell ref="B17:B18"/>
    <mergeCell ref="C29:C30"/>
    <mergeCell ref="A37:A38"/>
    <mergeCell ref="B37:B38"/>
    <mergeCell ref="C37:C38"/>
    <mergeCell ref="A39:A40"/>
    <mergeCell ref="A41:A42"/>
    <mergeCell ref="B41:B42"/>
    <mergeCell ref="B39:B40"/>
    <mergeCell ref="C39:C40"/>
    <mergeCell ref="C41:C42"/>
    <mergeCell ref="C43:C44"/>
    <mergeCell ref="C45:C46"/>
    <mergeCell ref="C47:C48"/>
    <mergeCell ref="C51:C52"/>
    <mergeCell ref="A49:A50"/>
    <mergeCell ref="B49:B50"/>
    <mergeCell ref="C49:C50"/>
    <mergeCell ref="A43:A44"/>
    <mergeCell ref="A45:A46"/>
    <mergeCell ref="A47:A48"/>
    <mergeCell ref="A51:A52"/>
    <mergeCell ref="B51:B52"/>
    <mergeCell ref="B47:B48"/>
    <mergeCell ref="B45:B46"/>
    <mergeCell ref="B43:B44"/>
  </mergeCells>
  <phoneticPr fontId="2" type="noConversion"/>
  <printOptions horizontalCentered="1"/>
  <pageMargins left="0.70866141732283472" right="0.70866141732283472" top="0.74803149606299213" bottom="0.94488188976377963" header="0.31496062992125984" footer="0.31496062992125984"/>
  <pageSetup paperSize="9" scale="62" fitToWidth="0" fitToHeight="0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95250</xdr:rowOff>
              </from>
              <to>
                <xdr:col>1</xdr:col>
                <xdr:colOff>381000</xdr:colOff>
                <xdr:row>2</xdr:row>
                <xdr:rowOff>219075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1"/>
  <sheetViews>
    <sheetView showGridLines="0" showZeros="0" view="pageBreakPreview" zoomScale="75" zoomScaleNormal="75" zoomScaleSheetLayoutView="75" workbookViewId="0">
      <selection activeCell="C52" sqref="C52"/>
    </sheetView>
  </sheetViews>
  <sheetFormatPr defaultRowHeight="12.75" x14ac:dyDescent="0.2"/>
  <cols>
    <col min="1" max="1" width="10.5703125" style="2" customWidth="1"/>
    <col min="2" max="2" width="10.28515625" style="2" customWidth="1"/>
    <col min="3" max="3" width="51" style="2" customWidth="1"/>
    <col min="4" max="4" width="14.42578125" style="1" customWidth="1"/>
    <col min="5" max="5" width="13.28515625" style="1" customWidth="1"/>
    <col min="6" max="11" width="12.5703125" style="2" customWidth="1"/>
    <col min="12" max="16384" width="9.140625" style="2"/>
  </cols>
  <sheetData>
    <row r="1" spans="1:11" ht="55.5" customHeight="1" x14ac:dyDescent="0.2">
      <c r="A1" s="67"/>
      <c r="B1" s="17"/>
      <c r="C1" s="17"/>
      <c r="D1" s="68"/>
      <c r="E1" s="68"/>
      <c r="F1" s="68"/>
      <c r="G1" s="68"/>
      <c r="H1" s="68"/>
      <c r="I1" s="17"/>
      <c r="J1" s="17"/>
      <c r="K1" s="18"/>
    </row>
    <row r="2" spans="1:11" ht="4.5" customHeight="1" x14ac:dyDescent="0.2">
      <c r="F2" s="1"/>
      <c r="G2" s="1"/>
      <c r="H2" s="1"/>
    </row>
    <row r="3" spans="1:11" ht="15.75" x14ac:dyDescent="0.25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3.75" customHeight="1" x14ac:dyDescent="0.2"/>
    <row r="5" spans="1:11" ht="18" customHeight="1" thickBot="1" x14ac:dyDescent="0.25">
      <c r="A5" s="142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4"/>
    </row>
    <row r="6" spans="1:11" ht="18" customHeight="1" x14ac:dyDescent="0.2">
      <c r="A6" s="160" t="s">
        <v>29</v>
      </c>
      <c r="B6" s="161"/>
      <c r="C6" s="162"/>
      <c r="D6" s="163" t="s">
        <v>30</v>
      </c>
      <c r="E6" s="147"/>
      <c r="F6" s="164">
        <v>46303.31</v>
      </c>
      <c r="G6" s="164"/>
      <c r="H6" s="63"/>
      <c r="I6" s="158" t="s">
        <v>19</v>
      </c>
      <c r="J6" s="158"/>
      <c r="K6" s="159"/>
    </row>
    <row r="7" spans="1:11" ht="18" customHeight="1" thickBot="1" x14ac:dyDescent="0.25">
      <c r="A7" s="155" t="s">
        <v>17</v>
      </c>
      <c r="B7" s="151"/>
      <c r="C7" s="156"/>
      <c r="D7" s="151" t="s">
        <v>18</v>
      </c>
      <c r="E7" s="151"/>
      <c r="F7" s="151"/>
      <c r="G7" s="151"/>
      <c r="H7" s="151"/>
      <c r="I7" s="150" t="s">
        <v>20</v>
      </c>
      <c r="J7" s="151"/>
      <c r="K7" s="152"/>
    </row>
    <row r="8" spans="1:11" ht="36" customHeight="1" thickBot="1" x14ac:dyDescent="0.25">
      <c r="A8" s="29" t="s">
        <v>12</v>
      </c>
      <c r="B8" s="30" t="s">
        <v>13</v>
      </c>
      <c r="C8" s="48" t="s">
        <v>14</v>
      </c>
      <c r="D8" s="31" t="s">
        <v>3</v>
      </c>
      <c r="E8" s="31" t="s">
        <v>16</v>
      </c>
      <c r="F8" s="30" t="s">
        <v>4</v>
      </c>
      <c r="G8" s="30" t="s">
        <v>5</v>
      </c>
      <c r="H8" s="30" t="s">
        <v>6</v>
      </c>
      <c r="I8" s="30" t="s">
        <v>7</v>
      </c>
      <c r="J8" s="30" t="s">
        <v>8</v>
      </c>
      <c r="K8" s="32" t="s">
        <v>15</v>
      </c>
    </row>
    <row r="9" spans="1:11" ht="14.25" customHeight="1" x14ac:dyDescent="0.2">
      <c r="A9" s="169">
        <v>1</v>
      </c>
      <c r="B9" s="165" t="s">
        <v>21</v>
      </c>
      <c r="C9" s="167" t="s">
        <v>22</v>
      </c>
      <c r="D9" s="33" t="s">
        <v>9</v>
      </c>
      <c r="E9" s="59">
        <f>E10/$E$34</f>
        <v>8.5408364974339859E-2</v>
      </c>
      <c r="F9" s="59">
        <v>1</v>
      </c>
      <c r="G9" s="49"/>
      <c r="H9" s="49"/>
      <c r="I9" s="56"/>
      <c r="J9" s="49"/>
      <c r="K9" s="57"/>
    </row>
    <row r="10" spans="1:11" ht="14.25" customHeight="1" x14ac:dyDescent="0.2">
      <c r="A10" s="170"/>
      <c r="B10" s="166"/>
      <c r="C10" s="168"/>
      <c r="D10" s="34" t="s">
        <v>10</v>
      </c>
      <c r="E10" s="51">
        <v>3954.69</v>
      </c>
      <c r="F10" s="51">
        <f t="shared" ref="F10:K10" si="0">F9*$E$10</f>
        <v>3954.69</v>
      </c>
      <c r="G10" s="51">
        <f t="shared" si="0"/>
        <v>0</v>
      </c>
      <c r="H10" s="51">
        <f t="shared" si="0"/>
        <v>0</v>
      </c>
      <c r="I10" s="51">
        <f t="shared" si="0"/>
        <v>0</v>
      </c>
      <c r="J10" s="51">
        <f t="shared" si="0"/>
        <v>0</v>
      </c>
      <c r="K10" s="51">
        <f t="shared" si="0"/>
        <v>0</v>
      </c>
    </row>
    <row r="11" spans="1:11" ht="14.25" customHeight="1" x14ac:dyDescent="0.2">
      <c r="A11" s="170">
        <v>2</v>
      </c>
      <c r="B11" s="166" t="s">
        <v>23</v>
      </c>
      <c r="C11" s="168" t="s">
        <v>24</v>
      </c>
      <c r="D11" s="34" t="s">
        <v>9</v>
      </c>
      <c r="E11" s="59">
        <f>E12/$E$34</f>
        <v>0.53487817609583421</v>
      </c>
      <c r="F11" s="59">
        <v>0.05</v>
      </c>
      <c r="G11" s="59">
        <v>0.2</v>
      </c>
      <c r="H11" s="59">
        <v>0.2</v>
      </c>
      <c r="I11" s="60">
        <v>0.2</v>
      </c>
      <c r="J11" s="59">
        <v>0.2</v>
      </c>
      <c r="K11" s="61">
        <v>0.15</v>
      </c>
    </row>
    <row r="12" spans="1:11" ht="14.25" customHeight="1" x14ac:dyDescent="0.2">
      <c r="A12" s="170"/>
      <c r="B12" s="166"/>
      <c r="C12" s="168"/>
      <c r="D12" s="34" t="s">
        <v>10</v>
      </c>
      <c r="E12" s="51">
        <v>24766.63</v>
      </c>
      <c r="F12" s="51">
        <f t="shared" ref="F12:K12" si="1">F11*$E$12</f>
        <v>1238.3315000000002</v>
      </c>
      <c r="G12" s="51">
        <f t="shared" si="1"/>
        <v>4953.3260000000009</v>
      </c>
      <c r="H12" s="51">
        <f t="shared" si="1"/>
        <v>4953.3260000000009</v>
      </c>
      <c r="I12" s="51">
        <f t="shared" si="1"/>
        <v>4953.3260000000009</v>
      </c>
      <c r="J12" s="51">
        <f t="shared" si="1"/>
        <v>4953.3260000000009</v>
      </c>
      <c r="K12" s="58">
        <f t="shared" si="1"/>
        <v>3714.9944999999998</v>
      </c>
    </row>
    <row r="13" spans="1:11" ht="14.25" customHeight="1" x14ac:dyDescent="0.2">
      <c r="A13" s="170">
        <v>3</v>
      </c>
      <c r="B13" s="166" t="s">
        <v>25</v>
      </c>
      <c r="C13" s="168" t="s">
        <v>26</v>
      </c>
      <c r="D13" s="34" t="s">
        <v>9</v>
      </c>
      <c r="E13" s="59">
        <f>E14/$E$34</f>
        <v>0.10804475965109191</v>
      </c>
      <c r="F13" s="59"/>
      <c r="G13" s="59">
        <v>0.25</v>
      </c>
      <c r="H13" s="59">
        <v>0.25</v>
      </c>
      <c r="I13" s="60">
        <v>0.25</v>
      </c>
      <c r="J13" s="59">
        <v>0.25</v>
      </c>
      <c r="K13" s="61"/>
    </row>
    <row r="14" spans="1:11" ht="14.25" customHeight="1" x14ac:dyDescent="0.2">
      <c r="A14" s="170"/>
      <c r="B14" s="166"/>
      <c r="C14" s="168"/>
      <c r="D14" s="34" t="s">
        <v>10</v>
      </c>
      <c r="E14" s="51">
        <v>5002.83</v>
      </c>
      <c r="F14" s="51">
        <f t="shared" ref="F14:K14" si="2">F13*$E$14</f>
        <v>0</v>
      </c>
      <c r="G14" s="51">
        <f t="shared" si="2"/>
        <v>1250.7075</v>
      </c>
      <c r="H14" s="51">
        <f t="shared" si="2"/>
        <v>1250.7075</v>
      </c>
      <c r="I14" s="51">
        <f t="shared" si="2"/>
        <v>1250.7075</v>
      </c>
      <c r="J14" s="51">
        <f t="shared" si="2"/>
        <v>1250.7075</v>
      </c>
      <c r="K14" s="58">
        <f t="shared" si="2"/>
        <v>0</v>
      </c>
    </row>
    <row r="15" spans="1:11" ht="14.25" customHeight="1" x14ac:dyDescent="0.2">
      <c r="A15" s="170">
        <v>4</v>
      </c>
      <c r="B15" s="166" t="s">
        <v>27</v>
      </c>
      <c r="C15" s="168" t="s">
        <v>28</v>
      </c>
      <c r="D15" s="34" t="s">
        <v>9</v>
      </c>
      <c r="E15" s="59">
        <f>E16/$E$34</f>
        <v>0.2716686992787341</v>
      </c>
      <c r="F15" s="59"/>
      <c r="G15" s="59">
        <v>0.25</v>
      </c>
      <c r="H15" s="59">
        <v>0.25</v>
      </c>
      <c r="I15" s="60">
        <v>0.25</v>
      </c>
      <c r="J15" s="59">
        <v>0.25</v>
      </c>
      <c r="K15" s="61"/>
    </row>
    <row r="16" spans="1:11" ht="14.25" customHeight="1" x14ac:dyDescent="0.2">
      <c r="A16" s="170"/>
      <c r="B16" s="166"/>
      <c r="C16" s="168"/>
      <c r="D16" s="34" t="s">
        <v>10</v>
      </c>
      <c r="E16" s="51">
        <v>12579.16</v>
      </c>
      <c r="F16" s="51">
        <f t="shared" ref="F16:K16" si="3">F15*$E$16</f>
        <v>0</v>
      </c>
      <c r="G16" s="51">
        <f t="shared" si="3"/>
        <v>3144.79</v>
      </c>
      <c r="H16" s="51">
        <f t="shared" si="3"/>
        <v>3144.79</v>
      </c>
      <c r="I16" s="51">
        <f t="shared" si="3"/>
        <v>3144.79</v>
      </c>
      <c r="J16" s="51">
        <f t="shared" si="3"/>
        <v>3144.79</v>
      </c>
      <c r="K16" s="58">
        <f t="shared" si="3"/>
        <v>0</v>
      </c>
    </row>
    <row r="17" spans="1:12" ht="14.25" customHeight="1" x14ac:dyDescent="0.2">
      <c r="A17" s="174"/>
      <c r="B17" s="172"/>
      <c r="C17" s="175"/>
      <c r="D17" s="34" t="s">
        <v>9</v>
      </c>
      <c r="E17" s="38">
        <f>E18/$E$34</f>
        <v>0</v>
      </c>
      <c r="F17" s="38"/>
      <c r="G17" s="38"/>
      <c r="H17" s="38"/>
      <c r="I17" s="39"/>
      <c r="J17" s="40"/>
      <c r="K17" s="41"/>
    </row>
    <row r="18" spans="1:12" ht="14.25" customHeight="1" x14ac:dyDescent="0.2">
      <c r="A18" s="174"/>
      <c r="B18" s="172"/>
      <c r="C18" s="175"/>
      <c r="D18" s="34" t="s">
        <v>10</v>
      </c>
      <c r="E18" s="53"/>
      <c r="F18" s="53">
        <f t="shared" ref="F18:K18" si="4">F17*$E$16</f>
        <v>0</v>
      </c>
      <c r="G18" s="53">
        <f t="shared" si="4"/>
        <v>0</v>
      </c>
      <c r="H18" s="53">
        <f t="shared" si="4"/>
        <v>0</v>
      </c>
      <c r="I18" s="53">
        <f t="shared" si="4"/>
        <v>0</v>
      </c>
      <c r="J18" s="53">
        <f t="shared" si="4"/>
        <v>0</v>
      </c>
      <c r="K18" s="54">
        <f t="shared" si="4"/>
        <v>0</v>
      </c>
    </row>
    <row r="19" spans="1:12" ht="14.25" customHeight="1" x14ac:dyDescent="0.2">
      <c r="A19" s="174"/>
      <c r="B19" s="172"/>
      <c r="C19" s="175"/>
      <c r="D19" s="34" t="s">
        <v>9</v>
      </c>
      <c r="E19" s="38">
        <f>E20/$E$34</f>
        <v>0</v>
      </c>
      <c r="F19" s="38"/>
      <c r="G19" s="38"/>
      <c r="H19" s="38"/>
      <c r="I19" s="39"/>
      <c r="J19" s="40"/>
      <c r="K19" s="41"/>
    </row>
    <row r="20" spans="1:12" ht="14.25" customHeight="1" x14ac:dyDescent="0.2">
      <c r="A20" s="174"/>
      <c r="B20" s="172"/>
      <c r="C20" s="175"/>
      <c r="D20" s="34" t="s">
        <v>10</v>
      </c>
      <c r="E20" s="53"/>
      <c r="F20" s="53">
        <f t="shared" ref="F20:K20" si="5">F19*$E$20</f>
        <v>0</v>
      </c>
      <c r="G20" s="53">
        <f t="shared" si="5"/>
        <v>0</v>
      </c>
      <c r="H20" s="53">
        <f t="shared" si="5"/>
        <v>0</v>
      </c>
      <c r="I20" s="53">
        <f t="shared" si="5"/>
        <v>0</v>
      </c>
      <c r="J20" s="53">
        <f t="shared" si="5"/>
        <v>0</v>
      </c>
      <c r="K20" s="54">
        <f t="shared" si="5"/>
        <v>0</v>
      </c>
    </row>
    <row r="21" spans="1:12" ht="14.25" customHeight="1" x14ac:dyDescent="0.2">
      <c r="A21" s="174"/>
      <c r="B21" s="172"/>
      <c r="C21" s="175"/>
      <c r="D21" s="34" t="s">
        <v>9</v>
      </c>
      <c r="E21" s="38">
        <f>E22/$E$34</f>
        <v>0</v>
      </c>
      <c r="F21" s="38"/>
      <c r="G21" s="38"/>
      <c r="H21" s="38"/>
      <c r="I21" s="39"/>
      <c r="J21" s="40"/>
      <c r="K21" s="41"/>
      <c r="L21" s="55"/>
    </row>
    <row r="22" spans="1:12" ht="14.25" customHeight="1" x14ac:dyDescent="0.2">
      <c r="A22" s="174"/>
      <c r="B22" s="172"/>
      <c r="C22" s="172"/>
      <c r="D22" s="34" t="s">
        <v>10</v>
      </c>
      <c r="E22" s="53"/>
      <c r="F22" s="53">
        <f t="shared" ref="F22:K22" si="6">F21*$E$22</f>
        <v>0</v>
      </c>
      <c r="G22" s="53">
        <f t="shared" si="6"/>
        <v>0</v>
      </c>
      <c r="H22" s="53">
        <f t="shared" si="6"/>
        <v>0</v>
      </c>
      <c r="I22" s="53">
        <f t="shared" si="6"/>
        <v>0</v>
      </c>
      <c r="J22" s="53">
        <f t="shared" si="6"/>
        <v>0</v>
      </c>
      <c r="K22" s="54">
        <f t="shared" si="6"/>
        <v>0</v>
      </c>
    </row>
    <row r="23" spans="1:12" ht="14.25" customHeight="1" x14ac:dyDescent="0.2">
      <c r="A23" s="174"/>
      <c r="B23" s="172"/>
      <c r="C23" s="172"/>
      <c r="D23" s="34" t="s">
        <v>9</v>
      </c>
      <c r="E23" s="38">
        <f>E24/$E$34</f>
        <v>0</v>
      </c>
      <c r="F23" s="38"/>
      <c r="G23" s="38"/>
      <c r="H23" s="38"/>
      <c r="I23" s="39"/>
      <c r="J23" s="40"/>
      <c r="K23" s="41"/>
    </row>
    <row r="24" spans="1:12" ht="14.25" customHeight="1" x14ac:dyDescent="0.2">
      <c r="A24" s="174"/>
      <c r="B24" s="172"/>
      <c r="C24" s="172"/>
      <c r="D24" s="34" t="s">
        <v>10</v>
      </c>
      <c r="E24" s="53"/>
      <c r="F24" s="53">
        <f t="shared" ref="F24:K24" si="7">F23*$E$24</f>
        <v>0</v>
      </c>
      <c r="G24" s="53">
        <f t="shared" si="7"/>
        <v>0</v>
      </c>
      <c r="H24" s="53">
        <f t="shared" si="7"/>
        <v>0</v>
      </c>
      <c r="I24" s="53">
        <f t="shared" si="7"/>
        <v>0</v>
      </c>
      <c r="J24" s="53">
        <f t="shared" si="7"/>
        <v>0</v>
      </c>
      <c r="K24" s="54">
        <f t="shared" si="7"/>
        <v>0</v>
      </c>
    </row>
    <row r="25" spans="1:12" ht="14.25" customHeight="1" x14ac:dyDescent="0.2">
      <c r="A25" s="174"/>
      <c r="B25" s="172"/>
      <c r="C25" s="172"/>
      <c r="D25" s="34" t="s">
        <v>9</v>
      </c>
      <c r="E25" s="38">
        <f>E26/$E$34</f>
        <v>0</v>
      </c>
      <c r="F25" s="38"/>
      <c r="G25" s="38"/>
      <c r="H25" s="38"/>
      <c r="I25" s="39"/>
      <c r="J25" s="40"/>
      <c r="K25" s="41"/>
    </row>
    <row r="26" spans="1:12" ht="14.25" customHeight="1" x14ac:dyDescent="0.2">
      <c r="A26" s="174"/>
      <c r="B26" s="172"/>
      <c r="C26" s="172"/>
      <c r="D26" s="34" t="s">
        <v>10</v>
      </c>
      <c r="E26" s="53"/>
      <c r="F26" s="53">
        <f t="shared" ref="F26:K26" si="8">F25*$E$26</f>
        <v>0</v>
      </c>
      <c r="G26" s="53">
        <f t="shared" si="8"/>
        <v>0</v>
      </c>
      <c r="H26" s="53">
        <f t="shared" si="8"/>
        <v>0</v>
      </c>
      <c r="I26" s="53">
        <f t="shared" si="8"/>
        <v>0</v>
      </c>
      <c r="J26" s="53">
        <f t="shared" si="8"/>
        <v>0</v>
      </c>
      <c r="K26" s="54">
        <f t="shared" si="8"/>
        <v>0</v>
      </c>
    </row>
    <row r="27" spans="1:12" ht="14.25" customHeight="1" x14ac:dyDescent="0.2">
      <c r="A27" s="174"/>
      <c r="B27" s="172"/>
      <c r="C27" s="172"/>
      <c r="D27" s="34" t="s">
        <v>9</v>
      </c>
      <c r="E27" s="38">
        <f>E28/$E$34</f>
        <v>0</v>
      </c>
      <c r="F27" s="38"/>
      <c r="G27" s="38"/>
      <c r="H27" s="38"/>
      <c r="I27" s="39"/>
      <c r="J27" s="40"/>
      <c r="K27" s="41"/>
    </row>
    <row r="28" spans="1:12" ht="14.25" customHeight="1" x14ac:dyDescent="0.2">
      <c r="A28" s="174"/>
      <c r="B28" s="172"/>
      <c r="C28" s="172"/>
      <c r="D28" s="34" t="s">
        <v>10</v>
      </c>
      <c r="E28" s="53"/>
      <c r="F28" s="53">
        <f t="shared" ref="F28:K28" si="9">F27*$E$28</f>
        <v>0</v>
      </c>
      <c r="G28" s="53">
        <f t="shared" si="9"/>
        <v>0</v>
      </c>
      <c r="H28" s="53">
        <f t="shared" si="9"/>
        <v>0</v>
      </c>
      <c r="I28" s="53">
        <f t="shared" si="9"/>
        <v>0</v>
      </c>
      <c r="J28" s="53">
        <f t="shared" si="9"/>
        <v>0</v>
      </c>
      <c r="K28" s="54">
        <f t="shared" si="9"/>
        <v>0</v>
      </c>
    </row>
    <row r="29" spans="1:12" ht="14.25" customHeight="1" x14ac:dyDescent="0.2">
      <c r="A29" s="176"/>
      <c r="B29" s="171"/>
      <c r="C29" s="171"/>
      <c r="D29" s="34" t="s">
        <v>9</v>
      </c>
      <c r="E29" s="38">
        <f>E30/$E$34</f>
        <v>0</v>
      </c>
      <c r="F29" s="38"/>
      <c r="G29" s="38"/>
      <c r="H29" s="38"/>
      <c r="I29" s="39"/>
      <c r="J29" s="40"/>
      <c r="K29" s="41"/>
    </row>
    <row r="30" spans="1:12" ht="14.25" customHeight="1" x14ac:dyDescent="0.2">
      <c r="A30" s="176"/>
      <c r="B30" s="171"/>
      <c r="C30" s="171"/>
      <c r="D30" s="34" t="s">
        <v>10</v>
      </c>
      <c r="E30" s="53"/>
      <c r="F30" s="53">
        <f t="shared" ref="F30:K30" si="10">F29*$E$30</f>
        <v>0</v>
      </c>
      <c r="G30" s="53">
        <f t="shared" si="10"/>
        <v>0</v>
      </c>
      <c r="H30" s="53">
        <f t="shared" si="10"/>
        <v>0</v>
      </c>
      <c r="I30" s="53">
        <f t="shared" si="10"/>
        <v>0</v>
      </c>
      <c r="J30" s="53">
        <f t="shared" si="10"/>
        <v>0</v>
      </c>
      <c r="K30" s="54">
        <f t="shared" si="10"/>
        <v>0</v>
      </c>
    </row>
    <row r="31" spans="1:12" ht="14.25" customHeight="1" x14ac:dyDescent="0.2">
      <c r="A31" s="174"/>
      <c r="B31" s="172"/>
      <c r="C31" s="172"/>
      <c r="D31" s="34" t="s">
        <v>9</v>
      </c>
      <c r="E31" s="38">
        <f>E32/$E$34</f>
        <v>0</v>
      </c>
      <c r="F31" s="38"/>
      <c r="G31" s="38"/>
      <c r="H31" s="38"/>
      <c r="I31" s="39"/>
      <c r="J31" s="40"/>
      <c r="K31" s="41"/>
    </row>
    <row r="32" spans="1:12" ht="14.25" customHeight="1" x14ac:dyDescent="0.2">
      <c r="A32" s="177"/>
      <c r="B32" s="173"/>
      <c r="C32" s="173"/>
      <c r="D32" s="35" t="s">
        <v>10</v>
      </c>
      <c r="E32" s="53"/>
      <c r="F32" s="53">
        <f t="shared" ref="F32:K32" si="11">F31*$E$32</f>
        <v>0</v>
      </c>
      <c r="G32" s="53">
        <f t="shared" si="11"/>
        <v>0</v>
      </c>
      <c r="H32" s="53">
        <f t="shared" si="11"/>
        <v>0</v>
      </c>
      <c r="I32" s="53">
        <f t="shared" si="11"/>
        <v>0</v>
      </c>
      <c r="J32" s="53">
        <f t="shared" si="11"/>
        <v>0</v>
      </c>
      <c r="K32" s="54">
        <f t="shared" si="11"/>
        <v>0</v>
      </c>
    </row>
    <row r="33" spans="1:13" ht="14.25" customHeight="1" x14ac:dyDescent="0.2">
      <c r="A33" s="131" t="s">
        <v>0</v>
      </c>
      <c r="B33" s="132"/>
      <c r="C33" s="133"/>
      <c r="D33" s="36" t="s">
        <v>9</v>
      </c>
      <c r="E33" s="50">
        <f>E9+E11+E13++E15+E19+E21+E23+E25+E27+E29+E31</f>
        <v>1.0000000000000002</v>
      </c>
      <c r="F33" s="50">
        <f t="shared" ref="F33:K33" si="12">F34/$E$34</f>
        <v>0.11215227377913158</v>
      </c>
      <c r="G33" s="50">
        <f t="shared" si="12"/>
        <v>0.20190399995162339</v>
      </c>
      <c r="H33" s="50">
        <f t="shared" si="12"/>
        <v>0.20190399995162339</v>
      </c>
      <c r="I33" s="50">
        <f t="shared" si="12"/>
        <v>0.20190399995162339</v>
      </c>
      <c r="J33" s="50">
        <f t="shared" si="12"/>
        <v>0.20190399995162339</v>
      </c>
      <c r="K33" s="50">
        <f t="shared" si="12"/>
        <v>8.0231726414375121E-2</v>
      </c>
      <c r="L33" s="55"/>
    </row>
    <row r="34" spans="1:13" ht="13.5" customHeight="1" thickBot="1" x14ac:dyDescent="0.25">
      <c r="A34" s="134"/>
      <c r="B34" s="135"/>
      <c r="C34" s="136"/>
      <c r="D34" s="37" t="s">
        <v>10</v>
      </c>
      <c r="E34" s="52">
        <f t="shared" ref="E34:K34" si="13">E10+E12+E14+E16+E20+E22+E24+E26+E28+E30+E32</f>
        <v>46303.31</v>
      </c>
      <c r="F34" s="52">
        <f t="shared" si="13"/>
        <v>5193.0215000000007</v>
      </c>
      <c r="G34" s="52">
        <f t="shared" si="13"/>
        <v>9348.8235000000022</v>
      </c>
      <c r="H34" s="52">
        <f t="shared" si="13"/>
        <v>9348.8235000000022</v>
      </c>
      <c r="I34" s="52">
        <f t="shared" si="13"/>
        <v>9348.8235000000022</v>
      </c>
      <c r="J34" s="52">
        <f t="shared" si="13"/>
        <v>9348.8235000000022</v>
      </c>
      <c r="K34" s="64">
        <f t="shared" si="13"/>
        <v>3714.9944999999998</v>
      </c>
      <c r="L34" s="62"/>
    </row>
    <row r="35" spans="1:13" ht="3.75" customHeight="1" thickBot="1" x14ac:dyDescent="0.25">
      <c r="A35" s="3"/>
      <c r="B35" s="3"/>
      <c r="C35" s="3"/>
      <c r="D35" s="4"/>
      <c r="E35" s="4"/>
      <c r="F35" s="3"/>
      <c r="G35" s="3"/>
      <c r="H35" s="3"/>
      <c r="I35" s="3"/>
      <c r="J35" s="3"/>
      <c r="K35" s="3"/>
    </row>
    <row r="36" spans="1:13" ht="14.25" customHeight="1" x14ac:dyDescent="0.2">
      <c r="A36" s="13"/>
      <c r="B36" s="14"/>
      <c r="C36" s="14"/>
      <c r="D36" s="14"/>
      <c r="E36" s="14"/>
      <c r="F36" s="14"/>
      <c r="G36" s="15"/>
      <c r="H36" s="16"/>
      <c r="I36" s="17"/>
      <c r="J36" s="17"/>
      <c r="K36" s="18"/>
      <c r="M36" s="5" t="s">
        <v>1</v>
      </c>
    </row>
    <row r="37" spans="1:13" ht="14.25" customHeight="1" x14ac:dyDescent="0.2">
      <c r="A37" s="19"/>
      <c r="B37" s="12"/>
      <c r="C37" s="12"/>
      <c r="D37" s="11"/>
      <c r="E37" s="44"/>
      <c r="F37" s="12"/>
      <c r="G37" s="43"/>
      <c r="H37" s="6" t="s">
        <v>11</v>
      </c>
      <c r="K37" s="45"/>
    </row>
    <row r="38" spans="1:13" ht="14.25" customHeight="1" x14ac:dyDescent="0.2">
      <c r="A38" s="21"/>
      <c r="B38" s="130" t="s">
        <v>32</v>
      </c>
      <c r="C38" s="130"/>
      <c r="E38" s="138" t="s">
        <v>33</v>
      </c>
      <c r="F38" s="138"/>
      <c r="G38" s="42"/>
      <c r="H38" s="8"/>
      <c r="K38" s="22"/>
    </row>
    <row r="39" spans="1:13" ht="15" customHeight="1" x14ac:dyDescent="0.2">
      <c r="A39" s="23"/>
      <c r="B39" s="5"/>
      <c r="C39" s="5"/>
      <c r="G39" s="7"/>
      <c r="H39" s="8"/>
      <c r="K39" s="22"/>
    </row>
    <row r="40" spans="1:13" ht="13.5" customHeight="1" x14ac:dyDescent="0.2">
      <c r="A40" s="24"/>
      <c r="B40" s="137"/>
      <c r="C40" s="137"/>
      <c r="D40" s="9"/>
      <c r="E40" s="9"/>
      <c r="F40" s="10"/>
      <c r="G40" s="7"/>
      <c r="H40" s="8"/>
      <c r="K40" s="22"/>
    </row>
    <row r="41" spans="1:13" ht="14.25" customHeight="1" thickBot="1" x14ac:dyDescent="0.25">
      <c r="A41" s="46"/>
      <c r="B41" s="130" t="s">
        <v>31</v>
      </c>
      <c r="C41" s="130"/>
      <c r="D41" s="47"/>
      <c r="E41" s="47"/>
      <c r="F41" s="25"/>
      <c r="G41" s="26"/>
      <c r="H41" s="27"/>
      <c r="I41" s="25"/>
      <c r="J41" s="25"/>
      <c r="K41" s="28"/>
    </row>
  </sheetData>
  <mergeCells count="50">
    <mergeCell ref="A19:A20"/>
    <mergeCell ref="C25:C26"/>
    <mergeCell ref="A27:A28"/>
    <mergeCell ref="C19:C20"/>
    <mergeCell ref="B19:B20"/>
    <mergeCell ref="A13:A14"/>
    <mergeCell ref="B13:B14"/>
    <mergeCell ref="C13:C14"/>
    <mergeCell ref="A17:A18"/>
    <mergeCell ref="B17:B18"/>
    <mergeCell ref="C17:C18"/>
    <mergeCell ref="A15:A16"/>
    <mergeCell ref="C15:C16"/>
    <mergeCell ref="B15:B16"/>
    <mergeCell ref="B41:C41"/>
    <mergeCell ref="A33:C34"/>
    <mergeCell ref="A21:A22"/>
    <mergeCell ref="B21:B22"/>
    <mergeCell ref="C21:C22"/>
    <mergeCell ref="B38:C38"/>
    <mergeCell ref="C23:C24"/>
    <mergeCell ref="C27:C28"/>
    <mergeCell ref="A29:A30"/>
    <mergeCell ref="A31:A32"/>
    <mergeCell ref="B23:B24"/>
    <mergeCell ref="B40:C40"/>
    <mergeCell ref="B25:B26"/>
    <mergeCell ref="A23:A24"/>
    <mergeCell ref="A25:A26"/>
    <mergeCell ref="B27:B28"/>
    <mergeCell ref="E38:F38"/>
    <mergeCell ref="B29:B30"/>
    <mergeCell ref="C29:C30"/>
    <mergeCell ref="B31:B32"/>
    <mergeCell ref="C31:C32"/>
    <mergeCell ref="I7:K7"/>
    <mergeCell ref="B9:B10"/>
    <mergeCell ref="C9:C10"/>
    <mergeCell ref="B11:B12"/>
    <mergeCell ref="C11:C12"/>
    <mergeCell ref="D7:H7"/>
    <mergeCell ref="A7:C7"/>
    <mergeCell ref="A9:A10"/>
    <mergeCell ref="A11:A12"/>
    <mergeCell ref="A3:K3"/>
    <mergeCell ref="A5:K5"/>
    <mergeCell ref="I6:K6"/>
    <mergeCell ref="A6:C6"/>
    <mergeCell ref="D6:E6"/>
    <mergeCell ref="F6:G6"/>
  </mergeCells>
  <phoneticPr fontId="2" type="noConversion"/>
  <printOptions horizontalCentered="1"/>
  <pageMargins left="0.39370078740157483" right="0.19685039370078741" top="0.59055118110236227" bottom="0.19685039370078741" header="0.19685039370078741" footer="0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 FISICO FINANCEIRO</vt:lpstr>
      <vt:lpstr>MODELO CRONOGRAMA FIS FINANC</vt:lpstr>
      <vt:lpstr>'CRONOGRAMA FISICO FINANCEIRO'!Area_de_impressao</vt:lpstr>
      <vt:lpstr>'MODELO CRONOGRAMA FIS FINANC'!Area_de_impressao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Angélica Faria</cp:lastModifiedBy>
  <cp:lastPrinted>2021-01-27T13:29:16Z</cp:lastPrinted>
  <dcterms:created xsi:type="dcterms:W3CDTF">2006-09-22T13:55:22Z</dcterms:created>
  <dcterms:modified xsi:type="dcterms:W3CDTF">2024-01-26T11:39:09Z</dcterms:modified>
</cp:coreProperties>
</file>